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PRF &amp; Pk voltage (using 2,5Vpp)" sheetId="1" r:id="rId1"/>
    <sheet name="PRF &amp; Pk voltage (using 1,2Vpp)" sheetId="2" r:id="rId2"/>
    <sheet name="PRF &amp; FCC limits" sheetId="3" r:id="rId3"/>
  </sheets>
  <definedNames/>
  <calcPr fullCalcOnLoad="1"/>
</workbook>
</file>

<file path=xl/sharedStrings.xml><?xml version="1.0" encoding="utf-8"?>
<sst xmlns="http://schemas.openxmlformats.org/spreadsheetml/2006/main" count="71" uniqueCount="26">
  <si>
    <t>BW (MHz)</t>
  </si>
  <si>
    <t>Pavg (mW)</t>
  </si>
  <si>
    <t>Ppk (mW)</t>
  </si>
  <si>
    <t>10logBW</t>
  </si>
  <si>
    <t>Pavg (dBm)</t>
  </si>
  <si>
    <r>
      <t>Ppk = Pavg*(BW/CRF) --&gt; C</t>
    </r>
    <r>
      <rPr>
        <b/>
        <sz val="10"/>
        <rFont val="Arial"/>
        <family val="2"/>
      </rPr>
      <t>RF = (Pavg/Ppk)*BW</t>
    </r>
  </si>
  <si>
    <t>Vpp (V)</t>
  </si>
  <si>
    <t>CRF (MHz)</t>
  </si>
  <si>
    <t>CRP (ns)</t>
  </si>
  <si>
    <t>Vp (V)</t>
  </si>
  <si>
    <t>Ppk(dBm) = 0dBm/50MHz</t>
  </si>
  <si>
    <t>10log50MHz</t>
  </si>
  <si>
    <t>CRP = Chip Repetition period</t>
  </si>
  <si>
    <t>applied to OOK modulation = factor 2 between PRP and CRP</t>
  </si>
  <si>
    <t>for OOK we may have PRF = CRF/2</t>
  </si>
  <si>
    <t>Pavg over 50MHz (dBm)</t>
  </si>
  <si>
    <t>Pavg over 50MHz (mW)</t>
  </si>
  <si>
    <t>Vp = Vpp/2 from CMOS (V)</t>
  </si>
  <si>
    <t>Ppk (mW) = (V2p/50)*1/2 (this 1/2 factor to take into account the implementation-mismatch to the filter)</t>
  </si>
  <si>
    <t>PRF (MHz) for OOK modulation</t>
  </si>
  <si>
    <t>CMOS limitation : Vpp (V)</t>
  </si>
  <si>
    <t>PRP (ns) for OOK modulation</t>
  </si>
  <si>
    <t>FCC-based limitation : Ppk=0dBm/50MHz</t>
  </si>
  <si>
    <t>Peak-to-peak voltage values obtained from particular CRF values</t>
  </si>
  <si>
    <t>min.CRF (MHz)</t>
  </si>
  <si>
    <t>max.CRP (ns)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</si>
</sst>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4" sqref="A24"/>
    </sheetView>
  </sheetViews>
  <sheetFormatPr defaultColWidth="11.421875" defaultRowHeight="12.75"/>
  <cols>
    <col min="1" max="1" width="45.8515625" style="0" customWidth="1"/>
    <col min="2" max="2" width="12.421875" style="0" bestFit="1" customWidth="1"/>
    <col min="6" max="6" width="15.7109375" style="0" customWidth="1"/>
  </cols>
  <sheetData>
    <row r="1" ht="12.75">
      <c r="A1" t="s">
        <v>12</v>
      </c>
    </row>
    <row r="2" ht="12.75">
      <c r="A2" t="s">
        <v>13</v>
      </c>
    </row>
    <row r="3" ht="12.75">
      <c r="A3" s="4"/>
    </row>
    <row r="4" spans="1:2" ht="12.75">
      <c r="A4" t="s">
        <v>5</v>
      </c>
      <c r="B4" t="s">
        <v>14</v>
      </c>
    </row>
    <row r="6" spans="1:2" s="4" customFormat="1" ht="12.75">
      <c r="A6" s="4" t="s">
        <v>20</v>
      </c>
      <c r="B6" s="4">
        <v>2.5</v>
      </c>
    </row>
    <row r="7" spans="1:4" ht="12.75">
      <c r="A7" t="s">
        <v>0</v>
      </c>
      <c r="B7">
        <v>500</v>
      </c>
      <c r="C7">
        <v>1000</v>
      </c>
      <c r="D7">
        <v>1500</v>
      </c>
    </row>
    <row r="8" spans="1:4" ht="12.75">
      <c r="A8" s="3" t="s">
        <v>3</v>
      </c>
      <c r="B8" s="3">
        <f>10*LOG(B7,10)</f>
        <v>26.989700043360184</v>
      </c>
      <c r="C8" s="3">
        <f>10*LOG(C7,10)</f>
        <v>29.999999999999996</v>
      </c>
      <c r="D8" s="3">
        <f>10*LOG(D7,10)</f>
        <v>31.76091259055681</v>
      </c>
    </row>
    <row r="9" spans="1:4" ht="12.75">
      <c r="A9" s="3" t="s">
        <v>4</v>
      </c>
      <c r="B9" s="3">
        <f>-41.3+B8</f>
        <v>-14.310299956639813</v>
      </c>
      <c r="C9" s="3">
        <f>-41.3+C8</f>
        <v>-11.3</v>
      </c>
      <c r="D9" s="3">
        <f>-41.3+D8</f>
        <v>-9.539087409443187</v>
      </c>
    </row>
    <row r="10" spans="1:4" ht="12.75">
      <c r="A10" t="s">
        <v>1</v>
      </c>
      <c r="B10">
        <f>(10^(B9/10))</f>
        <v>0.037065512065045846</v>
      </c>
      <c r="C10">
        <f>(10^(C9/10))</f>
        <v>0.07413102413009173</v>
      </c>
      <c r="D10">
        <f>(10^(D9/10))</f>
        <v>0.11119653619513761</v>
      </c>
    </row>
    <row r="11" spans="1:4" ht="12.75">
      <c r="A11" t="s">
        <v>17</v>
      </c>
      <c r="B11">
        <f>B6/2</f>
        <v>1.25</v>
      </c>
      <c r="C11">
        <f>B6/2</f>
        <v>1.25</v>
      </c>
      <c r="D11">
        <f>B6/2</f>
        <v>1.25</v>
      </c>
    </row>
    <row r="12" spans="1:4" ht="31.5" customHeight="1">
      <c r="A12" s="5" t="s">
        <v>18</v>
      </c>
      <c r="B12" s="6">
        <f>(B11^2)/(50*2)*10^3</f>
        <v>15.625</v>
      </c>
      <c r="C12" s="6">
        <f>(C11^2)/(50*2)*10^3</f>
        <v>15.625</v>
      </c>
      <c r="D12" s="6">
        <f>(D11^2)/(50*2)*10^3</f>
        <v>15.625</v>
      </c>
    </row>
    <row r="13" spans="1:4" s="1" customFormat="1" ht="12.75">
      <c r="A13" s="8" t="s">
        <v>24</v>
      </c>
      <c r="B13" s="8">
        <f>B10/B12*B7</f>
        <v>1.186096386081467</v>
      </c>
      <c r="C13" s="8">
        <f>C10/C12*C7</f>
        <v>4.744385544325871</v>
      </c>
      <c r="D13" s="8">
        <f>D10/D12*D7</f>
        <v>10.674867474733212</v>
      </c>
    </row>
    <row r="14" spans="1:4" s="9" customFormat="1" ht="12.75">
      <c r="A14" s="2" t="s">
        <v>25</v>
      </c>
      <c r="B14" s="2">
        <f>1/B13*10^3</f>
        <v>843.1018016197842</v>
      </c>
      <c r="C14" s="2">
        <f>1/C13*10^3</f>
        <v>210.77545040494593</v>
      </c>
      <c r="D14" s="2">
        <f>1/D13*10^3</f>
        <v>93.67797795775374</v>
      </c>
    </row>
    <row r="15" spans="1:4" ht="12.75">
      <c r="A15" s="7" t="s">
        <v>19</v>
      </c>
      <c r="B15" s="7">
        <f>B13/2</f>
        <v>0.5930481930407335</v>
      </c>
      <c r="C15" s="7">
        <f>C13/2</f>
        <v>2.3721927721629354</v>
      </c>
      <c r="D15" s="7">
        <f>D13/2</f>
        <v>5.337433737366606</v>
      </c>
    </row>
    <row r="16" spans="1:4" s="9" customFormat="1" ht="12.75">
      <c r="A16" s="9" t="s">
        <v>21</v>
      </c>
      <c r="B16" s="9">
        <f>B14*2</f>
        <v>1686.2036032395683</v>
      </c>
      <c r="C16" s="9">
        <f>C14*2</f>
        <v>421.55090080989186</v>
      </c>
      <c r="D16" s="9">
        <f>D14*2</f>
        <v>187.35595591550748</v>
      </c>
    </row>
    <row r="17" ht="12.75">
      <c r="A17" s="1"/>
    </row>
    <row r="18" s="9" customFormat="1" ht="12.75"/>
    <row r="19" s="4" customFormat="1" ht="12.75">
      <c r="A19" s="4" t="s">
        <v>23</v>
      </c>
    </row>
    <row r="20" spans="1:4" ht="12.75">
      <c r="A20" t="s">
        <v>7</v>
      </c>
      <c r="B20">
        <v>15</v>
      </c>
      <c r="C20">
        <v>15</v>
      </c>
      <c r="D20">
        <v>15</v>
      </c>
    </row>
    <row r="21" spans="1:4" ht="12.75">
      <c r="A21" t="s">
        <v>8</v>
      </c>
      <c r="B21">
        <f>1/B20*10^3</f>
        <v>66.66666666666667</v>
      </c>
      <c r="C21">
        <f>1/C20*10^3</f>
        <v>66.66666666666667</v>
      </c>
      <c r="D21">
        <f>1/D20*10^3</f>
        <v>66.66666666666667</v>
      </c>
    </row>
    <row r="22" spans="1:4" ht="12.75">
      <c r="A22" t="s">
        <v>1</v>
      </c>
      <c r="B22">
        <f>B10</f>
        <v>0.037065512065045846</v>
      </c>
      <c r="C22">
        <f>C10</f>
        <v>0.07413102413009173</v>
      </c>
      <c r="D22">
        <f>D10</f>
        <v>0.11119653619513761</v>
      </c>
    </row>
    <row r="23" spans="1:4" ht="12.75">
      <c r="A23" t="s">
        <v>2</v>
      </c>
      <c r="B23">
        <f>B22*B7/B20</f>
        <v>1.2355170688348616</v>
      </c>
      <c r="C23">
        <f>C10*C7/C20</f>
        <v>4.942068275339449</v>
      </c>
      <c r="D23">
        <f>D10*D7/D20</f>
        <v>11.119653619513763</v>
      </c>
    </row>
    <row r="24" spans="1:4" ht="12.75">
      <c r="A24" t="s">
        <v>9</v>
      </c>
      <c r="B24">
        <f>(B23*10^(-3)*50)^(1/2)</f>
        <v>0.24854748729718246</v>
      </c>
      <c r="C24">
        <f>(C23*10^(-3)*50)^(1/2)</f>
        <v>0.4970949745943651</v>
      </c>
      <c r="D24">
        <f>(D23*10^(-3)*50)^(1/2)</f>
        <v>0.7456424618915477</v>
      </c>
    </row>
    <row r="25" spans="1:4" s="8" customFormat="1" ht="12.75">
      <c r="A25" s="8" t="s">
        <v>6</v>
      </c>
      <c r="B25" s="8">
        <f>2*B24</f>
        <v>0.4970949745943649</v>
      </c>
      <c r="C25" s="8">
        <f>2*C24</f>
        <v>0.9941899491887302</v>
      </c>
      <c r="D25" s="8">
        <f>2*D24</f>
        <v>1.4912849237830954</v>
      </c>
    </row>
    <row r="27" spans="1:4" s="3" customFormat="1" ht="12.75">
      <c r="A27" t="s">
        <v>7</v>
      </c>
      <c r="B27">
        <v>10</v>
      </c>
      <c r="C27">
        <v>10</v>
      </c>
      <c r="D27">
        <v>10</v>
      </c>
    </row>
    <row r="28" spans="1:4" s="3" customFormat="1" ht="12.75">
      <c r="A28" t="s">
        <v>8</v>
      </c>
      <c r="B28">
        <f>1/B27*10^3</f>
        <v>100</v>
      </c>
      <c r="C28">
        <f>1/C27*10^3</f>
        <v>100</v>
      </c>
      <c r="D28">
        <f>1/D27*10^3</f>
        <v>100</v>
      </c>
    </row>
    <row r="29" spans="1:4" s="3" customFormat="1" ht="12.75">
      <c r="A29" t="s">
        <v>1</v>
      </c>
      <c r="B29">
        <f>B22</f>
        <v>0.037065512065045846</v>
      </c>
      <c r="C29">
        <f>C22</f>
        <v>0.07413102413009173</v>
      </c>
      <c r="D29">
        <f>D22</f>
        <v>0.11119653619513761</v>
      </c>
    </row>
    <row r="30" spans="1:4" ht="12.75">
      <c r="A30" t="s">
        <v>2</v>
      </c>
      <c r="B30">
        <f>B29*B7/B27</f>
        <v>1.8532756032522921</v>
      </c>
      <c r="C30">
        <f>C29*C7/C27</f>
        <v>7.413102413009173</v>
      </c>
      <c r="D30">
        <f>D29*D7/D27</f>
        <v>16.679480429270644</v>
      </c>
    </row>
    <row r="31" spans="1:4" ht="12.75">
      <c r="A31" t="s">
        <v>9</v>
      </c>
      <c r="B31">
        <f>(B30*10^(-3)*50)^(1/2)</f>
        <v>0.30440726036449034</v>
      </c>
      <c r="C31">
        <f>(C30*10^(-3)*50)^(1/2)</f>
        <v>0.6088145207289809</v>
      </c>
      <c r="D31">
        <f>(D30*10^(-3)*50)^(1/2)</f>
        <v>0.9132217810934714</v>
      </c>
    </row>
    <row r="32" spans="1:4" s="8" customFormat="1" ht="12.75">
      <c r="A32" s="8" t="s">
        <v>6</v>
      </c>
      <c r="B32" s="8">
        <f>2*B31</f>
        <v>0.6088145207289807</v>
      </c>
      <c r="C32" s="8">
        <f>2*C31</f>
        <v>1.2176290414579618</v>
      </c>
      <c r="D32" s="8">
        <f>2*D31</f>
        <v>1.8264435621869428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&amp;Rdoc.IEEE 802.15.4a-05/0323-r0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45.8515625" style="0" customWidth="1"/>
    <col min="2" max="2" width="12.421875" style="0" bestFit="1" customWidth="1"/>
    <col min="6" max="6" width="15.7109375" style="0" customWidth="1"/>
  </cols>
  <sheetData>
    <row r="1" ht="12.75">
      <c r="A1" t="s">
        <v>12</v>
      </c>
    </row>
    <row r="2" ht="12.75">
      <c r="A2" t="s">
        <v>13</v>
      </c>
    </row>
    <row r="3" ht="12.75">
      <c r="A3" s="4"/>
    </row>
    <row r="4" spans="1:2" ht="12.75">
      <c r="A4" t="s">
        <v>5</v>
      </c>
      <c r="B4" t="s">
        <v>14</v>
      </c>
    </row>
    <row r="6" spans="1:2" s="4" customFormat="1" ht="12.75">
      <c r="A6" s="4" t="s">
        <v>20</v>
      </c>
      <c r="B6" s="4">
        <v>1.2</v>
      </c>
    </row>
    <row r="7" spans="1:4" ht="12.75">
      <c r="A7" t="s">
        <v>0</v>
      </c>
      <c r="B7">
        <v>500</v>
      </c>
      <c r="C7">
        <v>1000</v>
      </c>
      <c r="D7">
        <v>1500</v>
      </c>
    </row>
    <row r="8" spans="1:4" ht="12.75">
      <c r="A8" s="3" t="s">
        <v>3</v>
      </c>
      <c r="B8" s="3">
        <f>10*LOG(B7,10)</f>
        <v>26.989700043360184</v>
      </c>
      <c r="C8" s="3">
        <f>10*LOG(C7,10)</f>
        <v>29.999999999999996</v>
      </c>
      <c r="D8" s="3">
        <f>10*LOG(D7,10)</f>
        <v>31.76091259055681</v>
      </c>
    </row>
    <row r="9" spans="1:4" ht="12.75">
      <c r="A9" s="3" t="s">
        <v>4</v>
      </c>
      <c r="B9" s="3">
        <f>-41.3+B8</f>
        <v>-14.310299956639813</v>
      </c>
      <c r="C9" s="3">
        <f>-41.3+C8</f>
        <v>-11.3</v>
      </c>
      <c r="D9" s="3">
        <f>-41.3+D8</f>
        <v>-9.539087409443187</v>
      </c>
    </row>
    <row r="10" spans="1:4" ht="12.75">
      <c r="A10" t="s">
        <v>1</v>
      </c>
      <c r="B10">
        <f>(10^(B9/10))</f>
        <v>0.037065512065045846</v>
      </c>
      <c r="C10">
        <f>(10^(C9/10))</f>
        <v>0.07413102413009173</v>
      </c>
      <c r="D10">
        <f>(10^(D9/10))</f>
        <v>0.11119653619513761</v>
      </c>
    </row>
    <row r="11" spans="1:4" ht="12.75">
      <c r="A11" t="s">
        <v>17</v>
      </c>
      <c r="B11">
        <f>B6/2</f>
        <v>0.6</v>
      </c>
      <c r="C11">
        <f>B6/2</f>
        <v>0.6</v>
      </c>
      <c r="D11">
        <f>B6/2</f>
        <v>0.6</v>
      </c>
    </row>
    <row r="12" spans="1:4" ht="31.5" customHeight="1">
      <c r="A12" s="5" t="s">
        <v>18</v>
      </c>
      <c r="B12" s="6">
        <f>(B11^2)/(50*2)*10^3</f>
        <v>3.6</v>
      </c>
      <c r="C12" s="6">
        <f>(C11^2)/(50*2)*10^3</f>
        <v>3.6</v>
      </c>
      <c r="D12" s="6">
        <f>(D11^2)/(50*2)*10^3</f>
        <v>3.6</v>
      </c>
    </row>
    <row r="13" spans="1:4" s="1" customFormat="1" ht="12.75">
      <c r="A13" s="8" t="s">
        <v>24</v>
      </c>
      <c r="B13" s="8">
        <f>B10/B12*B7</f>
        <v>5.147987786811923</v>
      </c>
      <c r="C13" s="8">
        <f>C10/C12*C7</f>
        <v>20.591951147247705</v>
      </c>
      <c r="D13" s="8">
        <f>D10/D12*D7</f>
        <v>46.33189008130734</v>
      </c>
    </row>
    <row r="14" spans="1:4" s="9" customFormat="1" ht="12.75">
      <c r="A14" s="2" t="s">
        <v>25</v>
      </c>
      <c r="B14" s="2">
        <f>1/B13*10^3</f>
        <v>194.25065509319828</v>
      </c>
      <c r="C14" s="2">
        <f>1/C13*10^3</f>
        <v>48.56266377329953</v>
      </c>
      <c r="D14" s="2">
        <f>1/D13*10^3</f>
        <v>21.583406121466457</v>
      </c>
    </row>
    <row r="15" spans="1:4" ht="12.75">
      <c r="A15" s="7" t="s">
        <v>19</v>
      </c>
      <c r="B15" s="7">
        <f>B13/2</f>
        <v>2.5739938934059614</v>
      </c>
      <c r="C15" s="7">
        <f>C13/2</f>
        <v>10.295975573623853</v>
      </c>
      <c r="D15" s="7">
        <f>D13/2</f>
        <v>23.16594504065367</v>
      </c>
    </row>
    <row r="16" spans="1:4" s="9" customFormat="1" ht="12.75">
      <c r="A16" s="9" t="s">
        <v>21</v>
      </c>
      <c r="B16" s="9">
        <f>B14*2</f>
        <v>388.50131018639655</v>
      </c>
      <c r="C16" s="9">
        <f>C14*2</f>
        <v>97.12532754659907</v>
      </c>
      <c r="D16" s="9">
        <f>D14*2</f>
        <v>43.16681224293291</v>
      </c>
    </row>
    <row r="17" ht="12.75">
      <c r="A17" s="1"/>
    </row>
    <row r="18" s="9" customFormat="1" ht="12.75"/>
    <row r="19" s="4" customFormat="1" ht="12.75">
      <c r="A19" s="4" t="s">
        <v>23</v>
      </c>
    </row>
    <row r="20" spans="1:4" ht="12.75">
      <c r="A20" t="s">
        <v>7</v>
      </c>
      <c r="B20">
        <v>15</v>
      </c>
      <c r="C20">
        <v>15</v>
      </c>
      <c r="D20">
        <v>15</v>
      </c>
    </row>
    <row r="21" spans="1:4" ht="12.75">
      <c r="A21" t="s">
        <v>8</v>
      </c>
      <c r="B21">
        <f>1/B20*10^3</f>
        <v>66.66666666666667</v>
      </c>
      <c r="C21">
        <f>1/C20*10^3</f>
        <v>66.66666666666667</v>
      </c>
      <c r="D21">
        <f>1/D20*10^3</f>
        <v>66.66666666666667</v>
      </c>
    </row>
    <row r="22" spans="1:4" ht="12.75">
      <c r="A22" t="s">
        <v>1</v>
      </c>
      <c r="B22">
        <f>B10</f>
        <v>0.037065512065045846</v>
      </c>
      <c r="C22">
        <f>C10</f>
        <v>0.07413102413009173</v>
      </c>
      <c r="D22">
        <f>D10</f>
        <v>0.11119653619513761</v>
      </c>
    </row>
    <row r="23" spans="1:4" ht="12.75">
      <c r="A23" t="s">
        <v>2</v>
      </c>
      <c r="B23">
        <f>B22*B7/B20</f>
        <v>1.2355170688348616</v>
      </c>
      <c r="C23">
        <f>C10*C7/C20</f>
        <v>4.942068275339449</v>
      </c>
      <c r="D23">
        <f>D10*D7/D20</f>
        <v>11.119653619513763</v>
      </c>
    </row>
    <row r="24" spans="1:4" ht="12.75">
      <c r="A24" t="s">
        <v>9</v>
      </c>
      <c r="B24">
        <f>(B23*10^(-3)*50)^(1/2)</f>
        <v>0.24854748729718246</v>
      </c>
      <c r="C24">
        <f>(C23*10^(-3)*50)^(1/2)</f>
        <v>0.4970949745943651</v>
      </c>
      <c r="D24">
        <f>(D23*10^(-3)*50)^(1/2)</f>
        <v>0.7456424618915477</v>
      </c>
    </row>
    <row r="25" spans="1:4" s="8" customFormat="1" ht="12.75">
      <c r="A25" s="8" t="s">
        <v>6</v>
      </c>
      <c r="B25" s="8">
        <f>2*B24</f>
        <v>0.4970949745943649</v>
      </c>
      <c r="C25" s="8">
        <f>2*C24</f>
        <v>0.9941899491887302</v>
      </c>
      <c r="D25" s="8">
        <f>2*D24</f>
        <v>1.4912849237830954</v>
      </c>
    </row>
    <row r="27" spans="1:4" s="3" customFormat="1" ht="12.75">
      <c r="A27" t="s">
        <v>7</v>
      </c>
      <c r="B27">
        <v>10</v>
      </c>
      <c r="C27">
        <v>10</v>
      </c>
      <c r="D27">
        <v>10</v>
      </c>
    </row>
    <row r="28" spans="1:4" s="3" customFormat="1" ht="12.75">
      <c r="A28" t="s">
        <v>8</v>
      </c>
      <c r="B28">
        <f>1/B27*10^3</f>
        <v>100</v>
      </c>
      <c r="C28">
        <f>1/C27*10^3</f>
        <v>100</v>
      </c>
      <c r="D28">
        <f>1/D27*10^3</f>
        <v>100</v>
      </c>
    </row>
    <row r="29" spans="1:4" s="3" customFormat="1" ht="12.75">
      <c r="A29" t="s">
        <v>1</v>
      </c>
      <c r="B29">
        <f>B22</f>
        <v>0.037065512065045846</v>
      </c>
      <c r="C29">
        <f>C22</f>
        <v>0.07413102413009173</v>
      </c>
      <c r="D29">
        <f>D22</f>
        <v>0.11119653619513761</v>
      </c>
    </row>
    <row r="30" spans="1:4" ht="12.75">
      <c r="A30" t="s">
        <v>2</v>
      </c>
      <c r="B30">
        <f>B29*B7/B27</f>
        <v>1.8532756032522921</v>
      </c>
      <c r="C30">
        <f>C29*C7/C27</f>
        <v>7.413102413009173</v>
      </c>
      <c r="D30">
        <f>D29*D7/D27</f>
        <v>16.679480429270644</v>
      </c>
    </row>
    <row r="31" spans="1:4" ht="12.75">
      <c r="A31" t="s">
        <v>9</v>
      </c>
      <c r="B31">
        <f>(B30*10^(-3)*50)^(1/2)</f>
        <v>0.30440726036449034</v>
      </c>
      <c r="C31">
        <f>(C30*10^(-3)*50)^(1/2)</f>
        <v>0.6088145207289809</v>
      </c>
      <c r="D31">
        <f>(D30*10^(-3)*50)^(1/2)</f>
        <v>0.9132217810934714</v>
      </c>
    </row>
    <row r="32" spans="1:4" s="8" customFormat="1" ht="12.75">
      <c r="A32" s="8" t="s">
        <v>6</v>
      </c>
      <c r="B32" s="8">
        <f>2*B31</f>
        <v>0.6088145207289807</v>
      </c>
      <c r="C32" s="8">
        <f>2*C31</f>
        <v>1.2176290414579618</v>
      </c>
      <c r="D32" s="8">
        <f>2*D31</f>
        <v>1.8264435621869428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&amp;Rdoc.IEEE 802.15.4a-05/0323-r0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23" sqref="A23"/>
    </sheetView>
  </sheetViews>
  <sheetFormatPr defaultColWidth="11.421875" defaultRowHeight="12.75"/>
  <cols>
    <col min="1" max="1" width="45.8515625" style="0" customWidth="1"/>
    <col min="2" max="2" width="12.421875" style="0" bestFit="1" customWidth="1"/>
    <col min="6" max="6" width="15.7109375" style="0" customWidth="1"/>
  </cols>
  <sheetData>
    <row r="1" ht="12.75">
      <c r="A1" t="s">
        <v>12</v>
      </c>
    </row>
    <row r="2" ht="12.75">
      <c r="A2" t="s">
        <v>13</v>
      </c>
    </row>
    <row r="3" ht="12.75">
      <c r="A3" s="4"/>
    </row>
    <row r="4" spans="1:2" ht="12.75">
      <c r="A4" t="s">
        <v>5</v>
      </c>
      <c r="B4" t="s">
        <v>14</v>
      </c>
    </row>
    <row r="6" ht="12.75">
      <c r="A6" s="1"/>
    </row>
    <row r="7" s="4" customFormat="1" ht="12.75">
      <c r="A7" s="4" t="s">
        <v>22</v>
      </c>
    </row>
    <row r="8" spans="1:4" s="4" customFormat="1" ht="12.75">
      <c r="A8" t="s">
        <v>0</v>
      </c>
      <c r="B8">
        <v>500</v>
      </c>
      <c r="C8">
        <v>1000</v>
      </c>
      <c r="D8">
        <v>1500</v>
      </c>
    </row>
    <row r="9" spans="1:4" ht="12.75">
      <c r="A9" t="s">
        <v>10</v>
      </c>
      <c r="B9">
        <v>0</v>
      </c>
      <c r="C9">
        <v>0</v>
      </c>
      <c r="D9">
        <v>0</v>
      </c>
    </row>
    <row r="10" spans="1:4" ht="12.75">
      <c r="A10" t="s">
        <v>2</v>
      </c>
      <c r="B10">
        <f>10^(B9/10)</f>
        <v>1</v>
      </c>
      <c r="C10">
        <f>10^(C9/10)</f>
        <v>1</v>
      </c>
      <c r="D10">
        <f>10^(D9/10)</f>
        <v>1</v>
      </c>
    </row>
    <row r="11" spans="1:4" ht="12.75">
      <c r="A11" t="s">
        <v>11</v>
      </c>
      <c r="B11">
        <f>10*LOG(50,10)</f>
        <v>16.989700043360184</v>
      </c>
      <c r="C11">
        <f>10*LOG(50,10)</f>
        <v>16.989700043360184</v>
      </c>
      <c r="D11">
        <f>10*LOG(50,10)</f>
        <v>16.989700043360184</v>
      </c>
    </row>
    <row r="12" spans="1:4" ht="12.75">
      <c r="A12" t="s">
        <v>15</v>
      </c>
      <c r="B12">
        <f>-41.3+B11</f>
        <v>-24.310299956639813</v>
      </c>
      <c r="C12">
        <f>-41.3+B11</f>
        <v>-24.310299956639813</v>
      </c>
      <c r="D12">
        <f>-41.3+B11</f>
        <v>-24.310299956639813</v>
      </c>
    </row>
    <row r="13" spans="1:4" ht="12.75">
      <c r="A13" t="s">
        <v>16</v>
      </c>
      <c r="B13">
        <f>10^(B12/10)</f>
        <v>0.003706551206504587</v>
      </c>
      <c r="C13">
        <f>10^(C12/10)</f>
        <v>0.003706551206504587</v>
      </c>
      <c r="D13">
        <f>10^(D12/10)</f>
        <v>0.003706551206504587</v>
      </c>
    </row>
    <row r="14" spans="1:4" s="7" customFormat="1" ht="12.75">
      <c r="A14" s="8" t="s">
        <v>24</v>
      </c>
      <c r="B14" s="8">
        <f>B13/B10*B8</f>
        <v>1.8532756032522935</v>
      </c>
      <c r="C14" s="8">
        <f>C13/C10*C8</f>
        <v>3.706551206504587</v>
      </c>
      <c r="D14" s="8">
        <f>D13/D10*D8</f>
        <v>5.55982680975688</v>
      </c>
    </row>
    <row r="15" spans="1:4" s="2" customFormat="1" ht="12.75">
      <c r="A15" s="2" t="s">
        <v>25</v>
      </c>
      <c r="B15" s="2">
        <f>1/B14*10^3</f>
        <v>539.5851530366615</v>
      </c>
      <c r="C15" s="2">
        <f>1/C14*10^3</f>
        <v>269.79257651833075</v>
      </c>
      <c r="D15" s="2">
        <f>1/D14*10^3</f>
        <v>179.86171767888717</v>
      </c>
    </row>
    <row r="16" spans="1:4" ht="12.75">
      <c r="A16" s="7" t="s">
        <v>19</v>
      </c>
      <c r="B16" s="7">
        <f>B14/2</f>
        <v>0.9266378016261467</v>
      </c>
      <c r="C16" s="7">
        <f>C14/2</f>
        <v>1.8532756032522935</v>
      </c>
      <c r="D16" s="7">
        <f>D14/2</f>
        <v>2.77991340487844</v>
      </c>
    </row>
    <row r="17" spans="1:4" s="9" customFormat="1" ht="12.75">
      <c r="A17" s="9" t="s">
        <v>21</v>
      </c>
      <c r="B17" s="9">
        <f>B15*2</f>
        <v>1079.170306073323</v>
      </c>
      <c r="C17" s="9">
        <f>C15*2</f>
        <v>539.5851530366615</v>
      </c>
      <c r="D17" s="9">
        <f>D15*2</f>
        <v>359.72343535777435</v>
      </c>
    </row>
    <row r="18" s="9" customFormat="1" ht="12.75"/>
    <row r="19" s="9" customFormat="1" ht="12.75"/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&amp;Rdoc.IEEE 802.15.4a-05/0323-r0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 Télécom Division 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MARTIGNE Patricia</dc:creator>
  <cp:keywords/>
  <dc:description/>
  <cp:lastModifiedBy>MARTIGNE Patricia</cp:lastModifiedBy>
  <cp:lastPrinted>2005-05-26T09:02:54Z</cp:lastPrinted>
  <dcterms:created xsi:type="dcterms:W3CDTF">2005-05-17T08:37:49Z</dcterms:created>
  <dcterms:modified xsi:type="dcterms:W3CDTF">2005-05-26T09:02:58Z</dcterms:modified>
  <cp:category/>
  <cp:version/>
  <cp:contentType/>
  <cp:contentStatus/>
</cp:coreProperties>
</file>