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745" windowHeight="9105" activeTab="0"/>
  </bookViews>
  <sheets>
    <sheet name="Merged Proposal Summary Table" sheetId="1" r:id="rId1"/>
    <sheet name="Details" sheetId="2" r:id="rId2"/>
    <sheet name="Proposal Contacts" sheetId="3" r:id="rId3"/>
    <sheet name="Merger Info" sheetId="4" r:id="rId4"/>
    <sheet name="Issues" sheetId="5" r:id="rId5"/>
  </sheets>
  <definedNames>
    <definedName name="Distance">'Details'!$C$8</definedName>
    <definedName name="EbNo_req">'Details'!$C$14</definedName>
    <definedName name="Fc">'Details'!#REF!</definedName>
    <definedName name="Gr">'Details'!$C$10</definedName>
    <definedName name="LM">'Details'!$C$16</definedName>
    <definedName name="NBW">'Details'!#REF!</definedName>
    <definedName name="Nf">'Details'!$C$12</definedName>
    <definedName name="No">'Details'!$C$13</definedName>
    <definedName name="OLE_LINK2" localSheetId="3">'Merger Info'!$C$38</definedName>
    <definedName name="Pl_1m">'Details'!$C$7</definedName>
    <definedName name="Pl_D">'Details'!$C$9</definedName>
    <definedName name="Pr">'Details'!$C$11</definedName>
    <definedName name="Pt">'Details'!#REF!</definedName>
    <definedName name="Rb">'Details'!#REF!</definedName>
  </definedNames>
  <calcPr fullCalcOnLoad="1"/>
</workbook>
</file>

<file path=xl/comments1.xml><?xml version="1.0" encoding="utf-8"?>
<comments xmlns="http://schemas.openxmlformats.org/spreadsheetml/2006/main">
  <authors>
    <author>Jack Pardee</author>
  </authors>
  <commentList>
    <comment ref="G3" authorId="0">
      <text>
        <r>
          <rPr>
            <b/>
            <sz val="12"/>
            <rFont val="Tahoma"/>
            <family val="2"/>
          </rPr>
          <t xml:space="preserve">DOC. - 05/0126-rX
</t>
        </r>
        <r>
          <rPr>
            <sz val="12"/>
            <rFont val="Tahoma"/>
            <family val="2"/>
          </rPr>
          <t>Nanotron Technologies
Orthotron</t>
        </r>
        <r>
          <rPr>
            <b/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12"/>
            <rFont val="Tahoma"/>
            <family val="2"/>
          </rPr>
          <t xml:space="preserve">Doc. 05/0028-rX
</t>
        </r>
        <r>
          <rPr>
            <sz val="12"/>
            <rFont val="Tahoma"/>
            <family val="2"/>
          </rPr>
          <t>Cal State U. - Sacramento</t>
        </r>
        <r>
          <rPr>
            <b/>
            <sz val="12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12"/>
            <rFont val="Tahoma"/>
            <family val="2"/>
          </rPr>
          <t xml:space="preserve">Doc. 05/0132-rX
</t>
        </r>
        <r>
          <rPr>
            <sz val="12"/>
            <rFont val="Tahoma"/>
            <family val="2"/>
          </rPr>
          <t>Electronics and Telecommunications Research Institute (ETRI)-KAIST-HGU,
Samsung Electronics (DM),
The Samsung Electronics(SAIT)-IRE-Samsung ElectroMechanics, 
Simon Fraser University-Inha University</t>
        </r>
        <r>
          <rPr>
            <b/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Differentially Bi-Orthogonal Chirp Spread Spectrum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Waveform Modulated UWB</t>
        </r>
      </text>
    </comment>
    <comment ref="F4" authorId="0">
      <text>
        <r>
          <rPr>
            <b/>
            <sz val="8"/>
            <rFont val="Tahoma"/>
            <family val="0"/>
          </rPr>
          <t>Direct Spread Spectrum UWB with Chirp Spread Spectrum option</t>
        </r>
      </text>
    </comment>
    <comment ref="C7" authorId="0">
      <text>
        <r>
          <rPr>
            <b/>
            <sz val="8"/>
            <rFont val="Tahoma"/>
            <family val="0"/>
          </rPr>
          <t>BPPM with BPSK</t>
        </r>
      </text>
    </comment>
    <comment ref="D7" authorId="0">
      <text>
        <r>
          <rPr>
            <b/>
            <sz val="8"/>
            <rFont val="Tahoma"/>
            <family val="2"/>
          </rPr>
          <t>Multiband Ternary Orthogonal Keying - UWB</t>
        </r>
      </text>
    </comment>
    <comment ref="K7" authorId="0">
      <text>
        <r>
          <rPr>
            <b/>
            <sz val="8"/>
            <rFont val="Tahoma"/>
            <family val="0"/>
          </rPr>
          <t>Impulse Radio UWB</t>
        </r>
      </text>
    </comment>
    <comment ref="L7" authorId="0">
      <text>
        <r>
          <rPr>
            <b/>
            <sz val="8"/>
            <rFont val="Tahoma"/>
            <family val="2"/>
          </rPr>
          <t>Multiband Ternary Orthogonal Keying - UWB</t>
        </r>
      </text>
    </comment>
    <comment ref="D3" authorId="0">
      <text>
        <r>
          <rPr>
            <b/>
            <sz val="12"/>
            <rFont val="Tahoma"/>
            <family val="2"/>
          </rPr>
          <t xml:space="preserve">Proposal A - Doc. 05/0130-rX
</t>
        </r>
        <r>
          <rPr>
            <sz val="12"/>
            <rFont val="Tahoma"/>
            <family val="2"/>
          </rPr>
          <t>Aether Wire &amp; Location
CEA-LETI
CWC-University of Oulu
France Telecom R&amp;D
Harris Corporation
Mitsubishi Electronic Research Laboratories
STMicroelectronics
Time Domain</t>
        </r>
        <r>
          <rPr>
            <b/>
            <sz val="12"/>
            <rFont val="Tahoma"/>
            <family val="2"/>
          </rPr>
          <t xml:space="preserve">
Proposal B - Doc. 05/0113-rX
</t>
        </r>
        <r>
          <rPr>
            <sz val="12"/>
            <rFont val="Tahoma"/>
            <family val="2"/>
          </rPr>
          <t>Create-Net &amp; China UWB Forum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Institute for Infocomm Research
General Atomics
KERI &amp; SSU &amp; Korean UWB Industry Applications
Staccato Communications
Thales Communications &amp; Cellonics
Wisair</t>
        </r>
        <r>
          <rPr>
            <b/>
            <sz val="12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12"/>
            <rFont val="Tahoma"/>
            <family val="2"/>
          </rPr>
          <t xml:space="preserve">Proposal A - Doc. 05/0130-rX
</t>
        </r>
        <r>
          <rPr>
            <sz val="12"/>
            <rFont val="Tahoma"/>
            <family val="2"/>
          </rPr>
          <t>Aether Wire &amp; Location
CEA-LETI
CWC-University of Oulu
France Telecom R&amp;D
Harris Corporation
Mitsubishi Electronic Research Laboratories
STMicroelectronics
Time Domain</t>
        </r>
        <r>
          <rPr>
            <b/>
            <sz val="12"/>
            <rFont val="Tahoma"/>
            <family val="2"/>
          </rPr>
          <t xml:space="preserve">
Proposal B - Doc. 05/0113-rX
</t>
        </r>
        <r>
          <rPr>
            <sz val="12"/>
            <rFont val="Tahoma"/>
            <family val="2"/>
          </rPr>
          <t>Create-Net &amp; China UWB Forum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Institute for Infocomm Research
General Atomics
KERI &amp; SSU &amp; Korean UWB Industry Applications
Staccato Communications
Tennessee Technological University
Thales Communications &amp; Cellonics
Wisair</t>
        </r>
        <r>
          <rPr>
            <b/>
            <sz val="12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12"/>
            <rFont val="Tahoma"/>
            <family val="2"/>
          </rPr>
          <t xml:space="preserve">DOC. - 05/0126-rX
</t>
        </r>
        <r>
          <rPr>
            <sz val="12"/>
            <rFont val="Tahoma"/>
            <family val="2"/>
          </rPr>
          <t>Nanotron Technologies
Orthotron</t>
        </r>
        <r>
          <rPr>
            <b/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12"/>
            <rFont val="Tahoma"/>
            <family val="2"/>
          </rPr>
          <t xml:space="preserve">Proposal A - Doc. 05/0130-rX
</t>
        </r>
        <r>
          <rPr>
            <sz val="12"/>
            <rFont val="Tahoma"/>
            <family val="2"/>
          </rPr>
          <t>Aether Wire &amp; Location
CEA-LETI
CWC-University of Oulu
France Telecom R&amp;D
Harris Corporation
Mitsubishi Electronic Research Laboratories
STMicroelectronics
Time Domain</t>
        </r>
        <r>
          <rPr>
            <b/>
            <sz val="12"/>
            <rFont val="Tahoma"/>
            <family val="2"/>
          </rPr>
          <t xml:space="preserve">
Proposal B - Doc. 05/0113-rX
</t>
        </r>
        <r>
          <rPr>
            <sz val="12"/>
            <rFont val="Tahoma"/>
            <family val="2"/>
          </rPr>
          <t>Create-Net &amp; China UWB Forum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Institute for Infocomm Research
General Atomics
KERI &amp; SSU &amp; Korean UWB Industry Applications
Staccato Communications
Tennessee Technological University
Thales Communications &amp; Cellonics
Wisair</t>
        </r>
        <r>
          <rPr>
            <b/>
            <sz val="12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12"/>
            <rFont val="Tahoma"/>
            <family val="2"/>
          </rPr>
          <t xml:space="preserve">Proposal A - Doc. 05/0130-rX
</t>
        </r>
        <r>
          <rPr>
            <sz val="12"/>
            <rFont val="Tahoma"/>
            <family val="2"/>
          </rPr>
          <t>Aether Wire &amp; Location
CEA-LETI
CWC-University of Oulu
France Telecom R&amp;D
Harris Corporation
Mitsubishi Electronic Research Laboratories
STMicroelectronics
Time Domain</t>
        </r>
        <r>
          <rPr>
            <b/>
            <sz val="12"/>
            <rFont val="Tahoma"/>
            <family val="2"/>
          </rPr>
          <t xml:space="preserve">
Proposal B - Doc. 05/0113-rX
</t>
        </r>
        <r>
          <rPr>
            <sz val="12"/>
            <rFont val="Tahoma"/>
            <family val="2"/>
          </rPr>
          <t>Create-Net &amp; China UWB Forum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Institute for Infocomm Research
General Atomics
KERI &amp; SSU &amp; Korean UWB Industry Applications
Staccato Communications
Thales Communications &amp; Cellonics
Wisair</t>
        </r>
        <r>
          <rPr>
            <b/>
            <sz val="12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12"/>
            <rFont val="Tahoma"/>
            <family val="2"/>
          </rPr>
          <t xml:space="preserve">Doc. 05/0028-rX
</t>
        </r>
        <r>
          <rPr>
            <sz val="12"/>
            <rFont val="Tahoma"/>
            <family val="2"/>
          </rPr>
          <t>Cal State U. - Sacramento</t>
        </r>
        <r>
          <rPr>
            <b/>
            <sz val="12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12"/>
            <rFont val="Tahoma"/>
            <family val="2"/>
          </rPr>
          <t xml:space="preserve">Doc. 05/0132-rX
</t>
        </r>
        <r>
          <rPr>
            <sz val="12"/>
            <rFont val="Tahoma"/>
            <family val="2"/>
          </rPr>
          <t>Electronics and Telecommunications Research Institute (ETRI)-KAIST-HGU,
Samsung Electronics (DM),
The Samsung Electronics(SAIT)-IRE-Samsung ElectroMechanics, 
Simon Fraser University-Inha University</t>
        </r>
        <r>
          <rPr>
            <b/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12"/>
            <rFont val="Tahoma"/>
            <family val="2"/>
          </rPr>
          <t xml:space="preserve">Doc. 05/0127-rX
</t>
        </r>
        <r>
          <rPr>
            <sz val="12"/>
            <rFont val="Tahoma"/>
            <family val="2"/>
          </rPr>
          <t>CRL,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>Hitachi - YRP_UNL
Decawave
Freescale Semiconductor
NICT - Fujitsu - OKI
Tennessee Technological University
Wide Band Accesss</t>
        </r>
      </text>
    </comment>
    <comment ref="F3" authorId="0">
      <text>
        <r>
          <rPr>
            <b/>
            <sz val="12"/>
            <rFont val="Tahoma"/>
            <family val="2"/>
          </rPr>
          <t xml:space="preserve">Doc. 05/0127-rX
</t>
        </r>
        <r>
          <rPr>
            <sz val="12"/>
            <rFont val="Tahoma"/>
            <family val="2"/>
          </rPr>
          <t>CRL,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>Hitachi - YRP_UNL
Decawave
Freescale Semiconductor
NICT - Fujitsu - OKI
Tennessee Technological University
Wide Band Accesss</t>
        </r>
      </text>
    </comment>
    <comment ref="N4" authorId="0">
      <text>
        <r>
          <rPr>
            <b/>
            <sz val="8"/>
            <rFont val="Tahoma"/>
            <family val="0"/>
          </rPr>
          <t>Direct Spread Spectrum UWB with Chirp Spread Spectrum option</t>
        </r>
      </text>
    </comment>
    <comment ref="O4" authorId="0">
      <text>
        <r>
          <rPr>
            <b/>
            <sz val="8"/>
            <rFont val="Tahoma"/>
            <family val="0"/>
          </rPr>
          <t>Differentially Bi-Orthogonal Chirp Spread Spectrum</t>
        </r>
        <r>
          <rPr>
            <sz val="8"/>
            <rFont val="Tahoma"/>
            <family val="0"/>
          </rPr>
          <t xml:space="preserve">
</t>
        </r>
      </text>
    </comment>
    <comment ref="P4" authorId="0">
      <text>
        <r>
          <rPr>
            <b/>
            <sz val="8"/>
            <rFont val="Tahoma"/>
            <family val="0"/>
          </rPr>
          <t>Waveform Modulated UWB</t>
        </r>
      </text>
    </comment>
    <comment ref="F7" authorId="0">
      <text>
        <r>
          <rPr>
            <b/>
            <sz val="8"/>
            <rFont val="Tahoma"/>
            <family val="0"/>
          </rPr>
          <t>Phase differentially encoded BPSK</t>
        </r>
      </text>
    </comment>
    <comment ref="G17" authorId="0">
      <text>
        <r>
          <rPr>
            <b/>
            <sz val="8"/>
            <rFont val="Tahoma"/>
            <family val="0"/>
          </rPr>
          <t>Energy Detection &amp; Carrier Detection</t>
        </r>
      </text>
    </comment>
  </commentList>
</comments>
</file>

<file path=xl/comments2.xml><?xml version="1.0" encoding="utf-8"?>
<comments xmlns="http://schemas.openxmlformats.org/spreadsheetml/2006/main">
  <authors>
    <author>Jack Pardee</author>
    <author>Larry Arnett</author>
  </authors>
  <commentList>
    <comment ref="C82" authorId="0">
      <text>
        <r>
          <rPr>
            <b/>
            <sz val="8"/>
            <rFont val="Tahoma"/>
            <family val="0"/>
          </rPr>
          <t>from Intentional or Unintentional Radiator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2"/>
          </rPr>
          <t>in Normal operating mode</t>
        </r>
      </text>
    </comment>
    <comment ref="D11" authorId="0">
      <text>
        <r>
          <rPr>
            <b/>
            <sz val="8"/>
            <rFont val="Tahoma"/>
            <family val="0"/>
          </rPr>
          <t>IEEE 802.15 document  control number including revision on which table entries are based.</t>
        </r>
      </text>
    </comment>
    <comment ref="C33" authorId="0">
      <text>
        <r>
          <rPr>
            <b/>
            <sz val="8"/>
            <rFont val="Tahoma"/>
            <family val="0"/>
          </rPr>
          <t>Per SCD 3.1.1 estimates must include all optional functionality used in the specification.</t>
        </r>
      </text>
    </comment>
    <comment ref="C49" authorId="0">
      <text>
        <r>
          <rPr>
            <b/>
            <sz val="8"/>
            <rFont val="Tahoma"/>
            <family val="0"/>
          </rPr>
          <t>based on 32 Byte PSDU … per SCD 5.4</t>
        </r>
      </text>
    </comment>
    <comment ref="C54" authorId="0">
      <text>
        <r>
          <rPr>
            <b/>
            <sz val="11"/>
            <rFont val="Tahoma"/>
            <family val="2"/>
          </rPr>
          <t>including normal overhead associated with packet transmission after connection is established &amp;running</t>
        </r>
      </text>
    </comment>
    <comment ref="C58" authorId="0">
      <text>
        <r>
          <rPr>
            <b/>
            <sz val="8"/>
            <rFont val="Tahoma"/>
            <family val="0"/>
          </rPr>
          <t>At the PHY-SAP interface after any proposed error correction methods have been applied.  *unless otherwise specified</t>
        </r>
      </text>
    </comment>
    <comment ref="C60" authorId="0">
      <text>
        <r>
          <rPr>
            <b/>
            <sz val="8"/>
            <rFont val="Tahoma"/>
            <family val="0"/>
          </rPr>
          <t xml:space="preserve">at the receiver input in AWGN environment at the spec'd bit rate.
See SCD clause 5.6.3 for calculations
</t>
        </r>
      </text>
    </comment>
    <comment ref="C61" authorId="0">
      <text>
        <r>
          <rPr>
            <b/>
            <sz val="8"/>
            <rFont val="Tahoma"/>
            <family val="0"/>
          </rPr>
          <t xml:space="preserve">assume 0 dBi antenna gain with a loss factor of 3 dB </t>
        </r>
      </text>
    </comment>
    <comment ref="D60" authorId="0">
      <text>
        <r>
          <rPr>
            <b/>
            <sz val="8"/>
            <rFont val="Tahoma"/>
            <family val="0"/>
          </rPr>
          <t xml:space="preserve">The minimum practical sensitivity is determined by the maximum allowable regulatory compliant signal level at the maximum specified free space distance </t>
        </r>
      </text>
    </comment>
    <comment ref="D70" authorId="0">
      <text>
        <r>
          <rPr>
            <b/>
            <sz val="8"/>
            <rFont val="Tahoma"/>
            <family val="0"/>
          </rPr>
          <t>e.g. freq channel selection, switching to more robust code, selective FEC, etc.</t>
        </r>
      </text>
    </comment>
    <comment ref="C84" authorId="0">
      <text>
        <r>
          <rPr>
            <b/>
            <sz val="8"/>
            <rFont val="Tahoma"/>
            <family val="0"/>
          </rPr>
          <t>this criterion specifically targets 802 victim receivers operating in the band  proposed for 4a</t>
        </r>
      </text>
    </comment>
    <comment ref="C85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86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87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88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94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89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90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91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92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93" authorId="0">
      <text>
        <r>
          <rPr>
            <b/>
            <sz val="8"/>
            <rFont val="Tahoma"/>
            <family val="0"/>
          </rPr>
          <t>as received by a 0 dbi antenna at a victim receiver located the specified distance from the 15.4a transmitter</t>
        </r>
      </text>
    </comment>
    <comment ref="C103" authorId="0">
      <text>
        <r>
          <rPr>
            <b/>
            <sz val="8"/>
            <rFont val="Tahoma"/>
            <family val="0"/>
          </rPr>
          <t>For relevant band and operating mode</t>
        </r>
      </text>
    </comment>
    <comment ref="C108" authorId="0">
      <text>
        <r>
          <rPr>
            <b/>
            <sz val="8"/>
            <rFont val="Tahoma"/>
            <family val="0"/>
          </rPr>
          <t xml:space="preserve">this refers to adjustable proposal parameters that can be varied by the implementer to meet diverse application needs. </t>
        </r>
      </text>
    </comment>
    <comment ref="D108" authorId="0">
      <text>
        <r>
          <rPr>
            <b/>
            <sz val="8"/>
            <rFont val="Tahoma"/>
            <family val="0"/>
          </rPr>
          <t>Refer to the proposal documents for details</t>
        </r>
      </text>
    </comment>
    <comment ref="D118" authorId="0">
      <text>
        <r>
          <rPr>
            <b/>
            <sz val="12"/>
            <rFont val="Tahoma"/>
            <family val="2"/>
          </rPr>
          <t>5.1 meters/sec is about 11 mph</t>
        </r>
      </text>
    </comment>
    <comment ref="B32" authorId="0">
      <text>
        <r>
          <rPr>
            <b/>
            <sz val="8"/>
            <rFont val="Tahoma"/>
            <family val="0"/>
          </rPr>
          <t>Based on SCD version 
802.15-04-0232-17-004a</t>
        </r>
      </text>
    </comment>
    <comment ref="D34" authorId="0">
      <text>
        <r>
          <rPr>
            <b/>
            <sz val="8"/>
            <rFont val="Tahoma"/>
            <family val="0"/>
          </rPr>
          <t>see proposal for details</t>
        </r>
      </text>
    </comment>
    <comment ref="D46" authorId="0">
      <text>
        <r>
          <rPr>
            <b/>
            <sz val="8"/>
            <rFont val="Tahoma"/>
            <family val="0"/>
          </rPr>
          <t>default entry is zero  (i.e. all digital )</t>
        </r>
      </text>
    </comment>
    <comment ref="D40" authorId="0">
      <text>
        <r>
          <rPr>
            <b/>
            <sz val="8"/>
            <rFont val="Tahoma"/>
            <family val="0"/>
          </rPr>
          <t>Default size of 1 represents all digital IC solution</t>
        </r>
      </text>
    </comment>
    <comment ref="D36" authorId="0">
      <text>
        <r>
          <rPr>
            <b/>
            <sz val="8"/>
            <rFont val="Tahoma"/>
            <family val="0"/>
          </rPr>
          <t>total gates for full function radio</t>
        </r>
      </text>
    </comment>
    <comment ref="D42" authorId="0">
      <text>
        <r>
          <rPr>
            <b/>
            <sz val="8"/>
            <rFont val="Tahoma"/>
            <family val="0"/>
          </rPr>
          <t>total gates for full function radio</t>
        </r>
      </text>
    </comment>
    <comment ref="C129" authorId="0">
      <text>
        <r>
          <rPr>
            <b/>
            <sz val="8"/>
            <rFont val="Tahoma"/>
            <family val="0"/>
          </rPr>
          <t>Antenna frequency dependence is NOT included in the channel model - it must be provided by the proposer</t>
        </r>
      </text>
    </comment>
    <comment ref="C145" authorId="0">
      <text>
        <r>
          <rPr>
            <b/>
            <sz val="8"/>
            <rFont val="Tahoma"/>
            <family val="0"/>
          </rPr>
          <t xml:space="preserve">* PHY preamble is the one specified for meeting the SoP performance requirements of section 5.4 </t>
        </r>
      </text>
    </comment>
    <comment ref="C148" authorId="0">
      <text>
        <r>
          <rPr>
            <b/>
            <sz val="8"/>
            <rFont val="Tahoma"/>
            <family val="0"/>
          </rPr>
          <t xml:space="preserve">Error rates are for "uncoordinated" SoP's as defined in SCD section 5.4.1
</t>
        </r>
      </text>
    </comment>
    <comment ref="C150" authorId="0">
      <text>
        <r>
          <rPr>
            <b/>
            <sz val="8"/>
            <rFont val="Tahoma"/>
            <family val="0"/>
          </rPr>
          <t>dref is distance between reference transmitter and target receiver at which the receiver power is 6DB above the receiver sensitivity threshold</t>
        </r>
      </text>
    </comment>
    <comment ref="D148" authorId="0">
      <text>
        <r>
          <rPr>
            <b/>
            <sz val="8"/>
            <rFont val="Tahoma"/>
            <family val="0"/>
          </rPr>
          <t xml:space="preserve">Complete results for all other combinations of Channel Models and operating modes should be listed in the full proposal document.
* See SCD section 6.0 
</t>
        </r>
      </text>
    </comment>
    <comment ref="D73" authorId="0">
      <text>
        <r>
          <rPr>
            <b/>
            <sz val="8"/>
            <rFont val="Tahoma"/>
            <family val="0"/>
          </rPr>
          <t>Minimum distance criterion: Proposed system should be able to operate at target Xo with  less than 1% PER when the listed interference source is 1 meter away from the system.</t>
        </r>
      </text>
    </comment>
    <comment ref="D74" authorId="0">
      <text>
        <r>
          <rPr>
            <b/>
            <sz val="8"/>
            <rFont val="Tahoma"/>
            <family val="0"/>
          </rPr>
          <t>If, at Xo, the PER &gt; 1% when operating at 6dB above the proposed system's receiver sensitivity as listed in 3.2.1, then list minimum separation distance needed to achieve PER &lt;=1%</t>
        </r>
      </text>
    </comment>
    <comment ref="D162" authorId="0">
      <text>
        <r>
          <rPr>
            <b/>
            <sz val="8"/>
            <rFont val="Tahoma"/>
            <family val="0"/>
          </rPr>
          <t xml:space="preserve">Complete results for all other combinations of Channel Models and operating modes should be listed in the full proposal document.
* See SCD section 6.0 
</t>
        </r>
      </text>
    </comment>
    <comment ref="D153" authorId="0">
      <text>
        <r>
          <rPr>
            <b/>
            <sz val="8"/>
            <rFont val="Tahoma"/>
            <family val="0"/>
          </rPr>
          <t xml:space="preserve">Complete results for all other combinations of Channel Models and operating modes should be listed in the full proposal document.
* See SCD section 6.0 
</t>
        </r>
      </text>
    </comment>
    <comment ref="D171" authorId="0">
      <text>
        <r>
          <rPr>
            <b/>
            <sz val="8"/>
            <rFont val="Tahoma"/>
            <family val="0"/>
          </rPr>
          <t xml:space="preserve">Complete results for all other combinations of Channel Models and operating modes should be listed in the full proposal document.
* See SCD section 6.0 
</t>
        </r>
      </text>
    </comment>
    <comment ref="D127" authorId="0">
      <text>
        <r>
          <rPr>
            <b/>
            <sz val="8"/>
            <rFont val="Tahoma"/>
            <family val="0"/>
          </rPr>
          <t>Note that these table entries are primarily for  CATEGORIZATION purposes to facilitate Task Group consensus on a consolidated set of proposals.  Assessment of proposal completeness provides some perspective on work remaining to move a proposal forward.</t>
        </r>
      </text>
    </comment>
    <comment ref="D32" authorId="0">
      <text>
        <r>
          <rPr>
            <b/>
            <sz val="8"/>
            <rFont val="Tahoma"/>
            <family val="0"/>
          </rPr>
          <t>Note that these table entries are primarily for  CATEGORIZATION purposes to facilitate Task Group consensus on a consolidated set of proposals.  Assessment of proposal completeness provides some perspective on work remaining to move a proposal forward.</t>
        </r>
      </text>
    </comment>
    <comment ref="D17" authorId="0">
      <text>
        <r>
          <rPr>
            <b/>
            <sz val="8"/>
            <rFont val="Tahoma"/>
            <family val="0"/>
          </rPr>
          <t>Note that these table entries are primarily for  CATEGORIZATION purposes to facilitate Task Group consensus on a consolidated set of proposals.  Assessment of proposal completeness provides some perspective on work remaining to move a proposal forward.</t>
        </r>
      </text>
    </comment>
    <comment ref="D176" authorId="0">
      <text>
        <r>
          <rPr>
            <b/>
            <sz val="8"/>
            <rFont val="Tahoma"/>
            <family val="0"/>
          </rPr>
          <t xml:space="preserve">Complete results for all other combinations of Channel Models and operating modes should be listed in the full proposal document.
* See SCD section 6.0 
</t>
        </r>
      </text>
    </comment>
    <comment ref="C205" authorId="0">
      <text>
        <r>
          <rPr>
            <b/>
            <sz val="8"/>
            <rFont val="Tahoma"/>
            <family val="0"/>
          </rPr>
          <t>Total Average Power</t>
        </r>
      </text>
    </comment>
    <comment ref="D7" authorId="0">
      <text>
        <r>
          <rPr>
            <b/>
            <sz val="12"/>
            <rFont val="Tahoma"/>
            <family val="2"/>
          </rPr>
          <t>Preliminary Assignment by 4a Cat Team</t>
        </r>
      </text>
    </comment>
    <comment ref="D27" authorId="0">
      <text>
        <r>
          <rPr>
            <sz val="10"/>
            <rFont val="Tahoma"/>
            <family val="2"/>
          </rPr>
          <t xml:space="preserve">TOF = Time of Flight
TDOA = Time Differential of Arrival
-OWR = one-way ranging
</t>
        </r>
      </text>
    </comment>
    <comment ref="AP27" authorId="0">
      <text>
        <r>
          <rPr>
            <b/>
            <sz val="8"/>
            <rFont val="Tahoma"/>
            <family val="0"/>
          </rPr>
          <t>requires 3 or more fixed nodes with known position</t>
        </r>
      </text>
    </comment>
    <comment ref="D20" authorId="0">
      <text>
        <r>
          <rPr>
            <b/>
            <sz val="11"/>
            <rFont val="Tahoma"/>
            <family val="2"/>
          </rPr>
          <t>CSS = Chirp Spread Spectrum
DCSK = Differential Chaotic Shift Keying 
DS (DSS, DSSS) = Direct Sequence Spread Spectrum
IR = Impulse Radio
TH = Time Hopping
TR = Transmitted Reference
UWB = Ultra wide Band</t>
        </r>
      </text>
    </comment>
    <comment ref="AT23" authorId="0">
      <text>
        <r>
          <rPr>
            <b/>
            <sz val="10"/>
            <rFont val="Tahoma"/>
            <family val="2"/>
          </rPr>
          <t>These are the two most basic upchirp / downchirp modulation schemes - NOT Code-based in the sense of CDMA</t>
        </r>
      </text>
    </comment>
    <comment ref="AK27" authorId="1">
      <text>
        <r>
          <rPr>
            <sz val="8"/>
            <rFont val="Tahoma"/>
            <family val="0"/>
          </rPr>
          <t>Three counters with interference pattern between two clock times to determine TOA.
(see proposal pp 47 - 50)</t>
        </r>
      </text>
    </comment>
    <comment ref="AQ61" authorId="1">
      <text>
        <r>
          <rPr>
            <b/>
            <sz val="8"/>
            <rFont val="Tahoma"/>
            <family val="0"/>
          </rPr>
          <t>Larry Arnett:</t>
        </r>
        <r>
          <rPr>
            <sz val="8"/>
            <rFont val="Tahoma"/>
            <family val="0"/>
          </rPr>
          <t xml:space="preserve">
Verify Calculation
Rcvd Pwr = -90.5 dBm gives 7.6 dB link Margin -&gt; @0 Link Margin -98.1dBm</t>
        </r>
      </text>
    </comment>
    <comment ref="AR188" authorId="1">
      <text>
        <r>
          <rPr>
            <sz val="8"/>
            <rFont val="Tahoma"/>
            <family val="0"/>
          </rPr>
          <t xml:space="preserve">4a Cat Team believes calcualtion is in error.
74.29-44.75=29.5
30m value should not include 1st meter.
</t>
        </r>
      </text>
    </comment>
    <comment ref="AU23" authorId="0">
      <text>
        <r>
          <rPr>
            <b/>
            <sz val="10"/>
            <rFont val="Tahoma"/>
            <family val="2"/>
          </rPr>
          <t>These are the two most basic upchirp / downchirp modulation schemes - NOT Code-based in the sense of CDMA</t>
        </r>
      </text>
    </comment>
    <comment ref="K195" authorId="0">
      <text>
        <r>
          <rPr>
            <b/>
            <sz val="8"/>
            <rFont val="Tahoma"/>
            <family val="0"/>
          </rPr>
          <t xml:space="preserve">this number will be updated in the next proposal stage
</t>
        </r>
      </text>
    </comment>
    <comment ref="Z29" authorId="0">
      <text>
        <r>
          <rPr>
            <b/>
            <sz val="10"/>
            <rFont val="Tahoma"/>
            <family val="2"/>
          </rPr>
          <t>no ranging provision</t>
        </r>
      </text>
    </comment>
    <comment ref="AI24" authorId="0">
      <text>
        <r>
          <rPr>
            <b/>
            <sz val="11"/>
            <rFont val="Tahoma"/>
            <family val="2"/>
          </rPr>
          <t>Estimated from stated "1 bit time frame"  = 200 ns divided by eight</t>
        </r>
      </text>
    </comment>
    <comment ref="D5" authorId="0">
      <text>
        <r>
          <rPr>
            <b/>
            <sz val="12"/>
            <rFont val="Tahoma"/>
            <family val="2"/>
          </rPr>
          <t>This row initially used to sort proposals according to the modulation type</t>
        </r>
      </text>
    </comment>
    <comment ref="C186" authorId="0">
      <text>
        <r>
          <rPr>
            <sz val="12"/>
            <rFont val="Tahoma"/>
            <family val="2"/>
          </rPr>
          <t>=sqrt(fmin*fmax)</t>
        </r>
      </text>
    </comment>
    <comment ref="AM7" authorId="0">
      <text>
        <r>
          <rPr>
            <b/>
            <sz val="8"/>
            <rFont val="Tahoma"/>
            <family val="0"/>
          </rPr>
          <t>Direct Spread Spectrum UWB with Chirp Spread Spectrum option</t>
        </r>
      </text>
    </comment>
    <comment ref="AM5" authorId="0">
      <text>
        <r>
          <rPr>
            <b/>
            <sz val="8"/>
            <rFont val="Tahoma"/>
            <family val="0"/>
          </rPr>
          <t>Direct Spread Spectrum UWB with Chirp Spread Spectrum option</t>
        </r>
      </text>
    </comment>
    <comment ref="W8" authorId="0">
      <text>
        <r>
          <rPr>
            <b/>
            <sz val="12"/>
            <rFont val="Tahoma"/>
            <family val="2"/>
          </rPr>
          <t xml:space="preserve">Proposal A - Doc. 05/0130-rX
</t>
        </r>
        <r>
          <rPr>
            <sz val="12"/>
            <rFont val="Tahoma"/>
            <family val="2"/>
          </rPr>
          <t>Aether Wire &amp; Location
CEA-LETI
CWC-University of Oulu
France Telecom R&amp;D
Harris Corporation
Mitsubishi Electronic Research Laboratories
STMicroelectronics
Time Domain</t>
        </r>
        <r>
          <rPr>
            <b/>
            <sz val="12"/>
            <rFont val="Tahoma"/>
            <family val="2"/>
          </rPr>
          <t xml:space="preserve">
Proposal B - Doc. 05/0113-rX
</t>
        </r>
        <r>
          <rPr>
            <sz val="12"/>
            <rFont val="Tahoma"/>
            <family val="2"/>
          </rPr>
          <t>Create-Net &amp; China UWB Forum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Institute for Infocomm Research
General Atomics
KERI &amp; SSU &amp; Korean UWB Industry Applications
Staccato Communications
Thales Communications &amp; Cellonics
Wisair</t>
        </r>
        <r>
          <rPr>
            <b/>
            <sz val="8"/>
            <rFont val="Tahoma"/>
            <family val="0"/>
          </rPr>
          <t xml:space="preserve">
</t>
        </r>
      </text>
    </comment>
    <comment ref="AM8" authorId="0">
      <text>
        <r>
          <rPr>
            <b/>
            <sz val="12"/>
            <rFont val="Tahoma"/>
            <family val="2"/>
          </rPr>
          <t xml:space="preserve">Doc. 05/0127-rX
</t>
        </r>
        <r>
          <rPr>
            <sz val="12"/>
            <rFont val="Tahoma"/>
            <family val="2"/>
          </rPr>
          <t>CRL,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>Hitachi - YRP_UNL
Decawave
Freescale Semiconductor
NICT - Fujitsu - OKI
Tennessee Technological University
Wide Band Accesss</t>
        </r>
      </text>
    </comment>
    <comment ref="J8" authorId="0">
      <text>
        <r>
          <rPr>
            <b/>
            <sz val="12"/>
            <rFont val="Tahoma"/>
            <family val="2"/>
          </rPr>
          <t xml:space="preserve">Proposal A - Doc. 05/0130-rX
</t>
        </r>
        <r>
          <rPr>
            <sz val="12"/>
            <rFont val="Tahoma"/>
            <family val="2"/>
          </rPr>
          <t>Aether Wire &amp; Location
CEA-LETI
CWC-University of Oulu
France Telecom R&amp;D
Harris Corporation
Mitsubishi Electronic Research Laboratories
STMicroelectronics
Time Domain</t>
        </r>
        <r>
          <rPr>
            <b/>
            <sz val="12"/>
            <rFont val="Tahoma"/>
            <family val="2"/>
          </rPr>
          <t xml:space="preserve">
Proposal B - Doc. 05/0113-rX
</t>
        </r>
        <r>
          <rPr>
            <sz val="12"/>
            <rFont val="Tahoma"/>
            <family val="2"/>
          </rPr>
          <t>Create-Net &amp; China UWB Forum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Institute for Infocomm Research
General Atomics
KERI &amp; SSU &amp; Korean UWB Industry Applications
Staccato Communications
Tennessee Technological University
Thales Communications &amp; Cellonics
Wisair</t>
        </r>
        <r>
          <rPr>
            <b/>
            <sz val="8"/>
            <rFont val="Tahoma"/>
            <family val="0"/>
          </rPr>
          <t xml:space="preserve">
</t>
        </r>
      </text>
    </comment>
    <comment ref="AS8" authorId="0">
      <text>
        <r>
          <rPr>
            <b/>
            <sz val="12"/>
            <rFont val="Tahoma"/>
            <family val="2"/>
          </rPr>
          <t xml:space="preserve">DOC. - 05/0126-rX
</t>
        </r>
        <r>
          <rPr>
            <sz val="12"/>
            <rFont val="Tahoma"/>
            <family val="2"/>
          </rPr>
          <t>Nanotron Technologies
Orthotron</t>
        </r>
        <r>
          <rPr>
            <b/>
            <sz val="12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2"/>
            <rFont val="Tahoma"/>
            <family val="2"/>
          </rPr>
          <t>Proposal
Withdrawn</t>
        </r>
      </text>
    </comment>
    <comment ref="AH8" authorId="0">
      <text>
        <r>
          <rPr>
            <b/>
            <sz val="12"/>
            <rFont val="Tahoma"/>
            <family val="2"/>
          </rPr>
          <t xml:space="preserve">Doc. 05/0132-rX
</t>
        </r>
        <r>
          <rPr>
            <sz val="12"/>
            <rFont val="Tahoma"/>
            <family val="2"/>
          </rPr>
          <t>Electronics and Telecommunications Research Institute (ETRI)-KAIST-HGU,
Samsung Electronics (DM),
The Samsung Electronics(SAIT)-IRE-Samsung ElectroMechanics, 
Simon Fraser University-Inha University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<sst xmlns="http://schemas.openxmlformats.org/spreadsheetml/2006/main" count="8225" uniqueCount="1152">
  <si>
    <t>a) Required Clock Tolerance</t>
  </si>
  <si>
    <t>a) US-FCC Compliance</t>
  </si>
  <si>
    <t>b) European Compliance</t>
  </si>
  <si>
    <t>c) Global Compliance</t>
  </si>
  <si>
    <t>a) AWGN Preamble False Alarm Probability</t>
  </si>
  <si>
    <t>b) AWGN Preamble Miss Detect Probability</t>
  </si>
  <si>
    <t>c) Single Piconet Preamble False Alarm Probability</t>
  </si>
  <si>
    <t>d) Single Piconet Preamble Miss Detect Probability</t>
  </si>
  <si>
    <t>e) Multiple Uncoordinated Piconets Preamble False Alarm Probability</t>
  </si>
  <si>
    <t>f) Multiple Uncoordinated Piconets Preamble Miss Detect Probability</t>
  </si>
  <si>
    <t>a) AWGN CCA False Alarm Probability</t>
  </si>
  <si>
    <t>b) AWGN CCA Miss Detect Probability</t>
  </si>
  <si>
    <t>c) Single Piconet CCA False Alarm Probability</t>
  </si>
  <si>
    <t>d) Single Piconet CCA Miss Detect Probability</t>
  </si>
  <si>
    <t>e) Multiple Uncoordinated Piconets CCA False Alarm Probability</t>
  </si>
  <si>
    <t>f) Multiple Uncoordinated Piconets CCA Miss Detect Probability</t>
  </si>
  <si>
    <t>a) AWGN Probability of Average PER</t>
  </si>
  <si>
    <t>b) Channel Model Probability of Average PER</t>
  </si>
  <si>
    <t>c) Range Acquisition Energy</t>
  </si>
  <si>
    <t>b) Average Tx Power</t>
  </si>
  <si>
    <t>c) Tx Antenna Gain</t>
  </si>
  <si>
    <t>e) Path Loss at 1 meter</t>
  </si>
  <si>
    <t>f) Path Loss at 30 meters</t>
  </si>
  <si>
    <t>g) Rx Antenna Gain</t>
  </si>
  <si>
    <t>a) Power Level meeting error criterion</t>
  </si>
  <si>
    <t>a) Transmit Power Minimum Frame</t>
  </si>
  <si>
    <t>b) Transmit Power Maximum Frame</t>
  </si>
  <si>
    <t>c) Receive Power Minimum Frame</t>
  </si>
  <si>
    <t>d) Receive Power Maximum Frame</t>
  </si>
  <si>
    <t>e) Busy CCA Power</t>
  </si>
  <si>
    <t>f) Idle CCA Power</t>
  </si>
  <si>
    <t>g) PowerSave Mode Power</t>
  </si>
  <si>
    <t>h) Transmit Energy/bit</t>
  </si>
  <si>
    <t>i) Receive Energy/bit</t>
  </si>
  <si>
    <t>Proposal Reference Number</t>
  </si>
  <si>
    <t>Proposal Reference Name</t>
  </si>
  <si>
    <t>Percentage</t>
  </si>
  <si>
    <t xml:space="preserve">a) Microwave Oven: </t>
  </si>
  <si>
    <t>b) IEEE802.15.1:</t>
  </si>
  <si>
    <t xml:space="preserve">c) IEEE802.11b,g: </t>
  </si>
  <si>
    <t xml:space="preserve">d) IEEE802.15.3: </t>
  </si>
  <si>
    <t xml:space="preserve">e) IEEE802.11a: </t>
  </si>
  <si>
    <t xml:space="preserve">f) IEEE802.15.4: </t>
  </si>
  <si>
    <t xml:space="preserve">i) Minimum out-of-band rejection </t>
  </si>
  <si>
    <t>g) Tolerated in-band Modulated Interference</t>
  </si>
  <si>
    <t>h) Tolerated in-band Tone Interference</t>
  </si>
  <si>
    <t>linewidth (e.g. 0.13 µ)</t>
  </si>
  <si>
    <t>ppm</t>
  </si>
  <si>
    <t>Band</t>
  </si>
  <si>
    <t>Modulation Type</t>
  </si>
  <si>
    <t>3.1.2</t>
  </si>
  <si>
    <t xml:space="preserve">Unit Manufacturing Cost/Complexity: </t>
  </si>
  <si>
    <t>3.2.1</t>
  </si>
  <si>
    <t>3.2.3</t>
  </si>
  <si>
    <t>Receiver Sensitivity:</t>
  </si>
  <si>
    <t>3.2.5</t>
  </si>
  <si>
    <t>Band in Use</t>
  </si>
  <si>
    <t>Coexistence:</t>
  </si>
  <si>
    <t>Time to Market:</t>
  </si>
  <si>
    <t xml:space="preserve">3.4.2 </t>
  </si>
  <si>
    <t>Regulatory Impact:</t>
  </si>
  <si>
    <t xml:space="preserve">3.4.3 </t>
  </si>
  <si>
    <t>Scalability:</t>
  </si>
  <si>
    <t xml:space="preserve">3.5.2 </t>
  </si>
  <si>
    <t>Mobility:</t>
  </si>
  <si>
    <t xml:space="preserve">3.5.3 </t>
  </si>
  <si>
    <t xml:space="preserve">5.3.1 </t>
  </si>
  <si>
    <t>Simultaneously Operating Piconets:</t>
  </si>
  <si>
    <t xml:space="preserve">5.4.2 </t>
  </si>
  <si>
    <t>Signal Acquisition:</t>
  </si>
  <si>
    <t xml:space="preserve">5.5.2 </t>
  </si>
  <si>
    <t>Size and Form Factor:</t>
  </si>
  <si>
    <t xml:space="preserve">5.2.2 </t>
  </si>
  <si>
    <t>Clear Channel Assessment:</t>
  </si>
  <si>
    <t xml:space="preserve">5.5.3 </t>
  </si>
  <si>
    <t>System Performance</t>
  </si>
  <si>
    <t xml:space="preserve">5.6.2 </t>
  </si>
  <si>
    <t>Ranging</t>
  </si>
  <si>
    <t xml:space="preserve">5.7.2 </t>
  </si>
  <si>
    <t>Link Budget</t>
  </si>
  <si>
    <t xml:space="preserve">5.8.2 </t>
  </si>
  <si>
    <t>Sensitivity</t>
  </si>
  <si>
    <t xml:space="preserve">5.9.2 </t>
  </si>
  <si>
    <t>Power Management Modes</t>
  </si>
  <si>
    <t xml:space="preserve">5.10.2 </t>
  </si>
  <si>
    <t>Power Consumption</t>
  </si>
  <si>
    <t xml:space="preserve">5.11.2 </t>
  </si>
  <si>
    <t>dBm</t>
  </si>
  <si>
    <t>Detection Method</t>
  </si>
  <si>
    <t>Coherent/non-coherent</t>
  </si>
  <si>
    <t>Synchronization Mechanism</t>
  </si>
  <si>
    <t>Tone, non-synchronized, differential</t>
  </si>
  <si>
    <t>Manufacturability:</t>
  </si>
  <si>
    <t xml:space="preserve">3.4.1 </t>
  </si>
  <si>
    <t>05-0013r01</t>
  </si>
  <si>
    <t>danr@eng.tau.ac.il</t>
  </si>
  <si>
    <t>ilakkis@widebandaccess.com</t>
  </si>
  <si>
    <t>Order</t>
  </si>
  <si>
    <t>Proposer's Name</t>
  </si>
  <si>
    <t>Stated Company  Affiliation</t>
  </si>
  <si>
    <t>Proposer's Email</t>
  </si>
  <si>
    <t>Document #</t>
  </si>
  <si>
    <t xml:space="preserve">Fabrice Legrand </t>
  </si>
  <si>
    <t>Thales Communications</t>
  </si>
  <si>
    <t>Fabrice.Legrand@fr.thalesgroup.com</t>
  </si>
  <si>
    <t>05-0008r01</t>
  </si>
  <si>
    <t>Mike Tanahashi</t>
  </si>
  <si>
    <t>TRDA/Taiyo Yuden</t>
  </si>
  <si>
    <t>mtanahashi@trda-inc.com</t>
  </si>
  <si>
    <t>05-0015r02</t>
  </si>
  <si>
    <t xml:space="preserve">Akira Maeki </t>
  </si>
  <si>
    <t>Central Research Laboratory, Hitachi, Ltd.</t>
  </si>
  <si>
    <t>a-maeki@crl.hitachi.co.jp</t>
  </si>
  <si>
    <t>04-0715r02</t>
  </si>
  <si>
    <t xml:space="preserve">Rick Roberts </t>
  </si>
  <si>
    <t>Harris Corporation</t>
  </si>
  <si>
    <t>rrober14@harris.com</t>
  </si>
  <si>
    <t>05-0006r01</t>
  </si>
  <si>
    <t>Ryuji Kohno</t>
  </si>
  <si>
    <t>NICT</t>
  </si>
  <si>
    <t>kohno@ynu.ac.jp</t>
  </si>
  <si>
    <t>04-0716r01</t>
  </si>
  <si>
    <t>Dani Raphaeli   </t>
  </si>
  <si>
    <t>SandLinks</t>
  </si>
  <si>
    <t>05-0052r01</t>
  </si>
  <si>
    <t>Ismail Lakkis</t>
  </si>
  <si>
    <t>Wideband Access, Inc.</t>
  </si>
  <si>
    <t>05-0026r03</t>
  </si>
  <si>
    <t xml:space="preserve">Vern Brethour </t>
  </si>
  <si>
    <t>Time Domain</t>
  </si>
  <si>
    <t>vern.brethour@timedomain.com</t>
  </si>
  <si>
    <t xml:space="preserve">Andy Molisch, Philip Orlik </t>
  </si>
  <si>
    <t>Mitsubishi Electric Research Laboratories</t>
  </si>
  <si>
    <t>Andreas.Molisch@ieee.org, porlik@merl.com</t>
  </si>
  <si>
    <t>05-0005r02</t>
  </si>
  <si>
    <t xml:space="preserve">Paul Popescu </t>
  </si>
  <si>
    <t>France Telecom R&amp;D, LLC</t>
  </si>
  <si>
    <t>paul.popescu@rd.francetelecom.com</t>
  </si>
  <si>
    <t>05-0014r02</t>
  </si>
  <si>
    <t xml:space="preserve">John Lampe </t>
  </si>
  <si>
    <t xml:space="preserve">Nanotron Technlologies GmbH </t>
  </si>
  <si>
    <t>J.Lampe@nanotron.com</t>
  </si>
  <si>
    <t>05-0002r01</t>
  </si>
  <si>
    <t>Youngjin Park</t>
  </si>
  <si>
    <t>Korea Electrotechnology Research Institute (KERI)&amp;Korean UWB Industry Application Standardization Forum</t>
  </si>
  <si>
    <t>yjpark@keri.re.kr</t>
  </si>
  <si>
    <t>05-0033r01</t>
  </si>
  <si>
    <t xml:space="preserve">Roberto Aiello </t>
  </si>
  <si>
    <t>Staccato Communications</t>
  </si>
  <si>
    <t>roberto.aiello@staccatocommunications.com</t>
  </si>
  <si>
    <t>04-0704r02</t>
  </si>
  <si>
    <t xml:space="preserve">Namhyong Kim, Inhwan Kim </t>
  </si>
  <si>
    <t xml:space="preserve">Samsung Electronics </t>
  </si>
  <si>
    <t>namhyong.kim@samsung.com</t>
  </si>
  <si>
    <t>05-0042r00</t>
  </si>
  <si>
    <t>Kyung Sup Kwak</t>
  </si>
  <si>
    <t xml:space="preserve">Inha University/ Simon Fraser University </t>
  </si>
  <si>
    <t>chonglee@skuniv.ac.kr</t>
  </si>
  <si>
    <t>05-0020r02</t>
  </si>
  <si>
    <t>Kyung-Kuk Lee</t>
  </si>
  <si>
    <t>Orthotron</t>
  </si>
  <si>
    <t>kyunglee@orthotron.com</t>
  </si>
  <si>
    <t>05-0025r03</t>
  </si>
  <si>
    <t xml:space="preserve">Francois Chin </t>
  </si>
  <si>
    <t>Institute for Infocomm Research</t>
  </si>
  <si>
    <t>chinfrancois@i2r.a-star.edu.sg</t>
  </si>
  <si>
    <t>05-0032r02</t>
  </si>
  <si>
    <t>STMicroelectronics, Aether Wire &amp; Location, CEA</t>
  </si>
  <si>
    <t>patrick@aetherwire.com, philippe.rouzet@st.com, Ouvry@chartreuse.cea.fr</t>
  </si>
  <si>
    <t>05-0011r01</t>
  </si>
  <si>
    <t xml:space="preserve">Naiel Askar </t>
  </si>
  <si>
    <t>General Atomics</t>
  </si>
  <si>
    <t>Naiel.Askar@ga.com</t>
  </si>
  <si>
    <t>05-0016r02</t>
  </si>
  <si>
    <t>Honggang Zhang</t>
  </si>
  <si>
    <t>honggang@nict.go.jp</t>
  </si>
  <si>
    <t>05-0019r01</t>
  </si>
  <si>
    <t xml:space="preserve">Chia-Chin Chong </t>
  </si>
  <si>
    <t>05-0030r02</t>
  </si>
  <si>
    <t xml:space="preserve">Matt Welborn </t>
  </si>
  <si>
    <t>Freescale Semiconductor</t>
  </si>
  <si>
    <t>matt.welborn@freescale.com</t>
  </si>
  <si>
    <t>05-0021r01</t>
  </si>
  <si>
    <t>Soo-Young Chang</t>
  </si>
  <si>
    <t>California State University, Sacramento</t>
  </si>
  <si>
    <t>sychang@ecs.csus.edu</t>
  </si>
  <si>
    <t>05-0028r01</t>
  </si>
  <si>
    <t xml:space="preserve">Cheolhyo Lee  </t>
  </si>
  <si>
    <t>ETRI (Electronics and Telecommunications Research Institute)</t>
  </si>
  <si>
    <t>clee7@etri.re.kr</t>
  </si>
  <si>
    <t>05-0010r04</t>
  </si>
  <si>
    <t>Robert Caiming Qiu, Ph.D.</t>
  </si>
  <si>
    <t>Tennessee Technological University</t>
  </si>
  <si>
    <t>rqiu@tntech.edu</t>
  </si>
  <si>
    <t>05-0018r00</t>
  </si>
  <si>
    <t>Gadi Shor</t>
  </si>
  <si>
    <t>Wisair</t>
  </si>
  <si>
    <t>Gadi.Shor@wisair.com</t>
  </si>
  <si>
    <t>05-0012r04</t>
  </si>
  <si>
    <r>
      <t>Philippe Rouzet, Patrick Houghton,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Laurent Ouvry</t>
    </r>
  </si>
  <si>
    <t>DCN</t>
  </si>
  <si>
    <t>Executive Summary</t>
  </si>
  <si>
    <t>Date</t>
  </si>
  <si>
    <t>Frequency Division Mulitple Access (FDMA)</t>
  </si>
  <si>
    <t>Code Division Mulitple Access (CDMA)</t>
  </si>
  <si>
    <t>4a Task Group Reference #</t>
  </si>
  <si>
    <t>Key Categorization Feature</t>
  </si>
  <si>
    <t>IR-UWB / CSS / DS-UWB / TH-UWB</t>
  </si>
  <si>
    <t>Simultaneously operating Piconets (SoP) Total</t>
  </si>
  <si>
    <t># of Frequency Channels</t>
  </si>
  <si>
    <t xml:space="preserve">SoP Total # </t>
  </si>
  <si>
    <t># of Codes</t>
  </si>
  <si>
    <t>month / year</t>
  </si>
  <si>
    <t>Lead Author / Team Representative</t>
  </si>
  <si>
    <t>Date of DCN</t>
  </si>
  <si>
    <t>kb/s</t>
  </si>
  <si>
    <r>
      <t>Nominal Payload Bit Rate, X</t>
    </r>
    <r>
      <rPr>
        <vertAlign val="subscript"/>
        <sz val="11"/>
        <rFont val="Arial"/>
        <family val="2"/>
      </rPr>
      <t>0</t>
    </r>
  </si>
  <si>
    <t>PHY-SAP Payload Bit Rate and Throughput:</t>
  </si>
  <si>
    <t>3.2.2</t>
  </si>
  <si>
    <t>Error Rate</t>
  </si>
  <si>
    <t>%  (2 signif. digits)</t>
  </si>
  <si>
    <t>PER = Maximum Packet Error Rate (32 octet PSDU*)</t>
  </si>
  <si>
    <r>
      <t>a) Input power level required for 1% PER at X</t>
    </r>
    <r>
      <rPr>
        <vertAlign val="subscript"/>
        <sz val="11"/>
        <rFont val="Arial"/>
        <family val="2"/>
      </rPr>
      <t>0</t>
    </r>
  </si>
  <si>
    <r>
      <t>b) Input power level required for 1% PER at X</t>
    </r>
    <r>
      <rPr>
        <vertAlign val="subscript"/>
        <sz val="11"/>
        <rFont val="Arial"/>
        <family val="2"/>
      </rPr>
      <t>i</t>
    </r>
  </si>
  <si>
    <t>3.3.1</t>
  </si>
  <si>
    <t>Coexistence &amp; Interference Mitigation Techniques</t>
  </si>
  <si>
    <t>a) Adjustable Interference Ingress Mitigation Attributes</t>
  </si>
  <si>
    <t>b) Adjustable Interference Egress Mitigation Attributes</t>
  </si>
  <si>
    <t>List available options (if any)</t>
  </si>
  <si>
    <t>dB</t>
  </si>
  <si>
    <t>f) Duty Cycle Factor</t>
  </si>
  <si>
    <t>d) Average 802.15.3 Interfering Power at 0.3m</t>
  </si>
  <si>
    <t xml:space="preserve">a) Average 802.15.1 Interfering Power at 1m </t>
  </si>
  <si>
    <t>b) Average 802.15.1 Interfering Power at 0.3m</t>
  </si>
  <si>
    <t>c) Average 802.15.3 Interfering Power at 1m</t>
  </si>
  <si>
    <t>e) Average 802.11b,g Interfering Power at 1m</t>
  </si>
  <si>
    <t>f) Average 802.11b,g Interfering Power at 0.3m</t>
  </si>
  <si>
    <t>g) Average 802.11a Interfering Power at 1m</t>
  </si>
  <si>
    <t>h) Average 802.11a Interfering Power at 0.3m</t>
  </si>
  <si>
    <t>i) Average 802.15.4 Interfering Power at 1m</t>
  </si>
  <si>
    <t>j) Average 802.15.4 Interfering Power at 0.3m</t>
  </si>
  <si>
    <t>a) When will proposed technology be ready for integration</t>
  </si>
  <si>
    <t>a) Scalable Power Consumption?</t>
  </si>
  <si>
    <t>b) Scalable Payload Bit Rate?</t>
  </si>
  <si>
    <t>c) Scalable Data Throughput?</t>
  </si>
  <si>
    <t>d) Scalable Complexity?</t>
  </si>
  <si>
    <t>e) Scalable Range?</t>
  </si>
  <si>
    <t>f) Scalable Frequency of Operation?</t>
  </si>
  <si>
    <t>g) Scalable Occupied Bandwidth of Operation?</t>
  </si>
  <si>
    <t>a) Maximum Relative Speed for Communications</t>
  </si>
  <si>
    <t>c) Maximum Relative Speed for Ranging</t>
  </si>
  <si>
    <t>(listed / not) in proposal</t>
  </si>
  <si>
    <t>Yes / No</t>
  </si>
  <si>
    <t>a) major external components</t>
  </si>
  <si>
    <t>b) Digital circuitry</t>
  </si>
  <si>
    <t>e) Semiconductor process feature size</t>
  </si>
  <si>
    <t>g) Digital die size estimate</t>
  </si>
  <si>
    <t>h) Analog circuitry</t>
  </si>
  <si>
    <t>k) Semiconductor process feature size</t>
  </si>
  <si>
    <t>m) Analog die size estimate</t>
  </si>
  <si>
    <t>j) Semiconductor process</t>
  </si>
  <si>
    <t>i) Functional block/component estimates</t>
  </si>
  <si>
    <t>c) Gate count estimates</t>
  </si>
  <si>
    <t>d) Semiconductor process</t>
  </si>
  <si>
    <t>f) Year specified process technologies available</t>
  </si>
  <si>
    <t>l) Year specified process technologies available</t>
  </si>
  <si>
    <t>% of total integrated circuit area</t>
  </si>
  <si>
    <t># of components</t>
  </si>
  <si>
    <t># of digital logic gates</t>
  </si>
  <si>
    <t># of Analog functions design blocks</t>
  </si>
  <si>
    <t>Si, SiGe, CMOS</t>
  </si>
  <si>
    <t>Bipolar, SiGe, GaAs, SAW</t>
  </si>
  <si>
    <t>n) Any New or Emerging Technology?</t>
  </si>
  <si>
    <t xml:space="preserve">Channel Model Simulations </t>
  </si>
  <si>
    <t>X4 Agricultural Areas</t>
  </si>
  <si>
    <t>X5 Body Area Networks</t>
  </si>
  <si>
    <t>X1 Industrial Environment LOS</t>
  </si>
  <si>
    <t>All Other models</t>
  </si>
  <si>
    <t>Is proposed RF usage compliant?</t>
  </si>
  <si>
    <t>Yes / No / Unclear</t>
  </si>
  <si>
    <t>Yes / No / Partial</t>
  </si>
  <si>
    <t>PHY Layer Criteria</t>
  </si>
  <si>
    <t>Measured / Simulated / Not submitted</t>
  </si>
  <si>
    <t>a) Proposed Form Factor</t>
  </si>
  <si>
    <t>b) When will proposed PHY fit into Form Factor?</t>
  </si>
  <si>
    <t>Date / Unknown</t>
  </si>
  <si>
    <t>List  (e.g. SD Memory)</t>
  </si>
  <si>
    <t>µS</t>
  </si>
  <si>
    <t>c) Packet Overhead (PHY Preamble* + PHY Header)</t>
  </si>
  <si>
    <t>a) Number of SoPs</t>
  </si>
  <si>
    <t>#</t>
  </si>
  <si>
    <t>meters (2 sig digits)</t>
  </si>
  <si>
    <t>meters/second</t>
  </si>
  <si>
    <t>Signal Robustness</t>
  </si>
  <si>
    <t>Technical Feasibility</t>
  </si>
  <si>
    <t>3.3.7</t>
  </si>
  <si>
    <t xml:space="preserve">3.3.4 </t>
  </si>
  <si>
    <t>Interference Susceptibility</t>
  </si>
  <si>
    <r>
      <t>Yes / d</t>
    </r>
    <r>
      <rPr>
        <vertAlign val="subscript"/>
        <sz val="11"/>
        <rFont val="Arial"/>
        <family val="2"/>
      </rPr>
      <t xml:space="preserve">int-1% </t>
    </r>
    <r>
      <rPr>
        <sz val="11"/>
        <rFont val="Arial"/>
        <family val="2"/>
      </rPr>
      <t>/ Unknown</t>
    </r>
  </si>
  <si>
    <t xml:space="preserve">Yes / No </t>
  </si>
  <si>
    <t>b) Bandwidth</t>
  </si>
  <si>
    <t>Best Mode Solution Summary Provided</t>
  </si>
  <si>
    <t>g) Acquisition Process Time Line Provided</t>
  </si>
  <si>
    <r>
      <t>P</t>
    </r>
    <r>
      <rPr>
        <vertAlign val="subscript"/>
        <sz val="11"/>
        <rFont val="Arial"/>
        <family val="2"/>
      </rPr>
      <t xml:space="preserve">miss </t>
    </r>
  </si>
  <si>
    <r>
      <t>P</t>
    </r>
    <r>
      <rPr>
        <vertAlign val="subscript"/>
        <sz val="11"/>
        <rFont val="Arial"/>
        <family val="2"/>
      </rPr>
      <t>fa</t>
    </r>
  </si>
  <si>
    <t>Worst case results from "Best Mode"*</t>
  </si>
  <si>
    <t>g) Time Required for Clear Channel Assessment</t>
  </si>
  <si>
    <t>Simulation Results Presented?</t>
  </si>
  <si>
    <t>MAC Protocol Supplement</t>
  </si>
  <si>
    <t>a) Modifications Required for Additional Features</t>
  </si>
  <si>
    <t>b) Modifications Required for Enhanced Operation</t>
  </si>
  <si>
    <r>
      <t xml:space="preserve">Antenna Efficiency &amp; Freq. Dependence - </t>
    </r>
    <r>
      <rPr>
        <u val="single"/>
        <sz val="11"/>
        <rFont val="Arial"/>
        <family val="2"/>
      </rPr>
      <t>Basis</t>
    </r>
  </si>
  <si>
    <r>
      <t xml:space="preserve">Antenna Efficiency &amp; Freq. Dependence - </t>
    </r>
    <r>
      <rPr>
        <u val="single"/>
        <sz val="11"/>
        <rFont val="Arial"/>
        <family val="2"/>
      </rPr>
      <t>Factors</t>
    </r>
  </si>
  <si>
    <t>Categories</t>
  </si>
  <si>
    <t>meters</t>
  </si>
  <si>
    <t>c) Acquisition Distance at specified metrics in 3.2</t>
  </si>
  <si>
    <t>seconds</t>
  </si>
  <si>
    <t>b) Range Acquisition Time</t>
  </si>
  <si>
    <t>a) Range Accuracy</t>
  </si>
  <si>
    <t xml:space="preserve">d) Mobile Ranging Max Speed </t>
  </si>
  <si>
    <t>Joules</t>
  </si>
  <si>
    <t>Joules/bit</t>
  </si>
  <si>
    <t>dBi</t>
  </si>
  <si>
    <t>Hz</t>
  </si>
  <si>
    <t>date</t>
  </si>
  <si>
    <t>Y/N</t>
  </si>
  <si>
    <t>a) IEEE802.15.4 Power Management Modes supported?</t>
  </si>
  <si>
    <t>Watts</t>
  </si>
  <si>
    <t>j) Peak Current</t>
  </si>
  <si>
    <t>k) Basis of Power Consumption Values</t>
  </si>
  <si>
    <t>Amps</t>
  </si>
  <si>
    <t>Calculation / Simulation / Measurement</t>
  </si>
  <si>
    <t>b) Proposed Antenna Dimensions</t>
  </si>
  <si>
    <t>a) Proposed Antenna Form Factor</t>
  </si>
  <si>
    <t>Antenna Practicality</t>
  </si>
  <si>
    <t>e.g. SD Memory</t>
  </si>
  <si>
    <r>
      <t>mm</t>
    </r>
    <r>
      <rPr>
        <vertAlign val="superscript"/>
        <sz val="11"/>
        <rFont val="Arial"/>
        <family val="2"/>
      </rPr>
      <t>2</t>
    </r>
  </si>
  <si>
    <t>Proposer Contact name</t>
  </si>
  <si>
    <t xml:space="preserve"> email </t>
  </si>
  <si>
    <t>Proposer Contact Address</t>
  </si>
  <si>
    <t>Categorization Reviewed by Proposer</t>
  </si>
  <si>
    <t>Categorization Reviewed by 4a Cat team</t>
  </si>
  <si>
    <t>Small Form Factor Ceramic Antenna</t>
  </si>
  <si>
    <t>Defining Technologies / Techniques</t>
  </si>
  <si>
    <t>Main Proposal Descriptors</t>
  </si>
  <si>
    <t>IEEE 802.15.4a Categorization Document Version</t>
  </si>
  <si>
    <t>Proposal Completeness</t>
  </si>
  <si>
    <t>Thales UWB-IR</t>
  </si>
  <si>
    <t>SFFC Antenna</t>
  </si>
  <si>
    <t>Pulsed DS-UWB / CSS</t>
  </si>
  <si>
    <t>Proposal Advocate(s)</t>
  </si>
  <si>
    <t>Company / Affiliation</t>
  </si>
  <si>
    <t>UWB Impulse Radio</t>
  </si>
  <si>
    <t>DS-UWB</t>
  </si>
  <si>
    <t>Single Band UWB</t>
  </si>
  <si>
    <t>Impulse Radio with long quiet time between symbols</t>
  </si>
  <si>
    <t>CSS</t>
  </si>
  <si>
    <t>Band Limited UWB</t>
  </si>
  <si>
    <t>Supplementary Documentation</t>
  </si>
  <si>
    <t>250 kbps</t>
  </si>
  <si>
    <t>-10.00 dBm</t>
  </si>
  <si>
    <t>0 dBi</t>
  </si>
  <si>
    <t>3.944 GHz</t>
  </si>
  <si>
    <t>44.36 dB</t>
  </si>
  <si>
    <t>-83.91 dBm</t>
  </si>
  <si>
    <t>-119.82 dBm</t>
  </si>
  <si>
    <t>7 dB</t>
  </si>
  <si>
    <t>-112.82 dBm</t>
  </si>
  <si>
    <t>8 dB</t>
  </si>
  <si>
    <t>3 dB</t>
  </si>
  <si>
    <t>17.92 dB</t>
  </si>
  <si>
    <t>-101.82  dBm</t>
  </si>
  <si>
    <t>h) Rx Power</t>
  </si>
  <si>
    <t>i) Average Noise Power per bit N</t>
  </si>
  <si>
    <t>j) Rx Noise Figure Nf</t>
  </si>
  <si>
    <t>l) Minimum Eb/N0 (S)</t>
  </si>
  <si>
    <t>m) Implementation Loss (I)</t>
  </si>
  <si>
    <t>n) Link Margin</t>
  </si>
  <si>
    <t>o) Proposed Min Rx Sensitivity</t>
  </si>
  <si>
    <t xml:space="preserve">29.54 dB </t>
  </si>
  <si>
    <t>4 Mbps</t>
  </si>
  <si>
    <t>Ranging Technique</t>
  </si>
  <si>
    <t>50 ppm</t>
  </si>
  <si>
    <t>Partial</t>
  </si>
  <si>
    <t>TOF, TDOA, etc.</t>
  </si>
  <si>
    <t>Clock Error / Oscillator Tolerance</t>
  </si>
  <si>
    <t>Full / Partial</t>
  </si>
  <si>
    <t>Yes</t>
  </si>
  <si>
    <t>DNP</t>
  </si>
  <si>
    <t>DSSS UWB Radio System</t>
  </si>
  <si>
    <t>Direct Sequence Spread Spectrum UWB</t>
  </si>
  <si>
    <t>minimal</t>
  </si>
  <si>
    <t>CMOS</t>
  </si>
  <si>
    <t>TDOA-OWR</t>
  </si>
  <si>
    <t>No</t>
  </si>
  <si>
    <t>1 GHz</t>
  </si>
  <si>
    <t>variable Kasami set size</t>
  </si>
  <si>
    <t xml:space="preserve">-83.91 dBm </t>
  </si>
  <si>
    <t xml:space="preserve">-74.36 dBm </t>
  </si>
  <si>
    <t>2 ppm</t>
  </si>
  <si>
    <r>
      <t>a) Peak Payload Bit Rate X</t>
    </r>
    <r>
      <rPr>
        <vertAlign val="subscript"/>
        <sz val="11"/>
        <rFont val="Arial"/>
        <family val="2"/>
      </rPr>
      <t>0</t>
    </r>
  </si>
  <si>
    <t>-12 dBm</t>
  </si>
  <si>
    <t>-96.5 dBm</t>
  </si>
  <si>
    <t>-120 dBm</t>
  </si>
  <si>
    <t>2.25 dB</t>
  </si>
  <si>
    <t>6 dB</t>
  </si>
  <si>
    <t>7.25 dB</t>
  </si>
  <si>
    <t>-104 dBm</t>
  </si>
  <si>
    <t>k) Average Total Noise Power per bit Pn</t>
  </si>
  <si>
    <t>-112 dBm</t>
  </si>
  <si>
    <t>4 GHz</t>
  </si>
  <si>
    <t>1 kbps</t>
  </si>
  <si>
    <t>Adjustable Tx power</t>
  </si>
  <si>
    <t>up tp 40 chips per symbol</t>
  </si>
  <si>
    <t>100 meters</t>
  </si>
  <si>
    <t>Unclear</t>
  </si>
  <si>
    <t>IR-UWB MCSK/BPPM TH</t>
  </si>
  <si>
    <t>Differentially Bi-Orthogonal CSS</t>
  </si>
  <si>
    <t>UWB OOK with TDMA &amp; CDM</t>
  </si>
  <si>
    <t>Impulse Radio UWB,  BPPM/DBPSK</t>
  </si>
  <si>
    <t>UWB OOK with Pulse Shaping</t>
  </si>
  <si>
    <t>Impulsive DS-UWB BPSK</t>
  </si>
  <si>
    <t>Impulse Radio MCSK/BPPM Time Hopping</t>
  </si>
  <si>
    <t>Differentially Bi-Orthoginal Chirp-Shift-Keying, 500Kbps</t>
  </si>
  <si>
    <t>Differentially Bi-Orthoginal Chirp-Shift-Keying, 250Kbps</t>
  </si>
  <si>
    <t>Differentially Bi-Orthoginal Chirp-Shift-Keying, Optional 5.2GHz, 500Kbps</t>
  </si>
  <si>
    <t>Differentially Bi-Orthoginal Chirp-Shift-Keying, Optional 5.2GHz, 250Kbps</t>
  </si>
  <si>
    <t>Differentially Bi-Orthoginal Chirp-Shift-Keying, Optional 5.7GHz, 500Kbps</t>
  </si>
  <si>
    <t>Differentially Bi-Orthoginal Chirp-Shift-Keying, Optional 5.7GHz, 250Kbps</t>
  </si>
  <si>
    <t>Impulse Radio UWB, Non-Coherent BPPM, Upper Band, Basic Mode</t>
  </si>
  <si>
    <t>Impulse Radio UWB, Coherent DBPSK, Upper Band, Basic Mode</t>
  </si>
  <si>
    <t>Impulse Radio UWB, Non-Coherent BPPM, Upper bands, Enhanced Mode 1</t>
  </si>
  <si>
    <t>Impulse Radio UWB, Non-Coherent BPPM, Upper bands, Enhanced Mode 2</t>
  </si>
  <si>
    <t>Impulse Radio UWB, Non-Coherent BPPM, Lower bands, Basic Mode</t>
  </si>
  <si>
    <t>Impulse Radio UWB, Non-Coherent BPPM, Lower bands, Enhanced Mode 1</t>
  </si>
  <si>
    <t>Impulse Radio UWB, Non-Coherent BPPM, Lower bands, Enhanced Mode 2</t>
  </si>
  <si>
    <t>UWB OOK with Pulse Shaping, Optional Lower Data Rate</t>
  </si>
  <si>
    <t>Impulsive DS-UWB BPSK, Optional High Data Rate</t>
  </si>
  <si>
    <t>Impulsive DS-UWB BPSK, Optional High Band</t>
  </si>
  <si>
    <t>5.2GHz</t>
  </si>
  <si>
    <t>3.873GHz, 7.0GHz, 9.1GHz</t>
  </si>
  <si>
    <t>610MHz</t>
  </si>
  <si>
    <t>IR-UWB</t>
  </si>
  <si>
    <t>IR-UWB OOK</t>
  </si>
  <si>
    <t>IR-UWB w/TDMA</t>
  </si>
  <si>
    <t>DS-UWB BPSK</t>
  </si>
  <si>
    <t>Coherent</t>
  </si>
  <si>
    <t>Non-Coherent</t>
  </si>
  <si>
    <t>Differential</t>
  </si>
  <si>
    <t>TOA/TDOA</t>
  </si>
  <si>
    <t>TWR/TDOA</t>
  </si>
  <si>
    <t>TDOA</t>
  </si>
  <si>
    <t>Full</t>
  </si>
  <si>
    <t>CMOS or SiGe</t>
  </si>
  <si>
    <t>not possible?</t>
  </si>
  <si>
    <t>500MHz?</t>
  </si>
  <si>
    <t>1GHz?</t>
  </si>
  <si>
    <t>2GHz?</t>
  </si>
  <si>
    <t>700MHz</t>
  </si>
  <si>
    <t>520MHz</t>
  </si>
  <si>
    <t>Yes?</t>
  </si>
  <si>
    <t>Meets FCC 02-48?</t>
  </si>
  <si>
    <t>Meets FCC 02-48</t>
  </si>
  <si>
    <t>10mW (0dBm?)</t>
  </si>
  <si>
    <t>-10.64dBm</t>
  </si>
  <si>
    <t>0dBi</t>
  </si>
  <si>
    <t>3.873GHz</t>
  </si>
  <si>
    <t>46.8dB</t>
  </si>
  <si>
    <t>44.2dB</t>
  </si>
  <si>
    <t>29.5dB</t>
  </si>
  <si>
    <t>29.54dB</t>
  </si>
  <si>
    <t>-66.3dBm</t>
  </si>
  <si>
    <t>-84.38dBm</t>
  </si>
  <si>
    <t>-117dBm</t>
  </si>
  <si>
    <t>-120.02dBm</t>
  </si>
  <si>
    <t>7dB</t>
  </si>
  <si>
    <t>-110dBm</t>
  </si>
  <si>
    <t>-113.02dBm</t>
  </si>
  <si>
    <t>12.5dB</t>
  </si>
  <si>
    <t>14dB</t>
  </si>
  <si>
    <t>13dB</t>
  </si>
  <si>
    <t>3dB</t>
  </si>
  <si>
    <t>5dB</t>
  </si>
  <si>
    <t>28.2dB</t>
  </si>
  <si>
    <t>9.64dB</t>
  </si>
  <si>
    <t>10.64dB</t>
  </si>
  <si>
    <t>-94.5dBm</t>
  </si>
  <si>
    <t>-94.02dBm</t>
  </si>
  <si>
    <t>-95.02dBm</t>
  </si>
  <si>
    <t>24X14mm</t>
  </si>
  <si>
    <t>12X9mm</t>
  </si>
  <si>
    <t>55X40mm</t>
  </si>
  <si>
    <t>608 kbps</t>
  </si>
  <si>
    <t>&lt; 1 meter</t>
  </si>
  <si>
    <t>Differential Receiver Parameters</t>
  </si>
  <si>
    <t>Coherent Receivers Parameters</t>
  </si>
  <si>
    <t>608 Kbps</t>
  </si>
  <si>
    <t>5.73 GHz</t>
  </si>
  <si>
    <t>Two-way TOA</t>
  </si>
  <si>
    <t>609 Kbps</t>
  </si>
  <si>
    <t>-128 dBm</t>
  </si>
  <si>
    <t>-81.4 dBm</t>
  </si>
  <si>
    <t>Linear pulse combination spectral shaping with matched filter 
Adaptive Frame Duration</t>
  </si>
  <si>
    <t>Linear pulse combination spectral shaping matched filtering 
Adaptive Frame Duration</t>
  </si>
  <si>
    <t>8 meters</t>
  </si>
  <si>
    <t>7 meters</t>
  </si>
  <si>
    <t>Hybrid TR/TH-UWB with differential Receiver</t>
  </si>
  <si>
    <t>Hybrid TR/TH-UWB with Coherent Rake Rcvr</t>
  </si>
  <si>
    <t>58 meters</t>
  </si>
  <si>
    <t>23 meters</t>
  </si>
  <si>
    <t>0.42 meters</t>
  </si>
  <si>
    <t>609 kbps</t>
  </si>
  <si>
    <t>~10 ppm</t>
  </si>
  <si>
    <t>1 dBi</t>
  </si>
  <si>
    <t>2 dBi</t>
  </si>
  <si>
    <t>-4.3 dBm</t>
  </si>
  <si>
    <t>47.6 dB</t>
  </si>
  <si>
    <t>29.54 dB</t>
  </si>
  <si>
    <t>-116.2 dBm</t>
  </si>
  <si>
    <t>-109.2 dBm</t>
  </si>
  <si>
    <t>12 dB</t>
  </si>
  <si>
    <t>12.8 dB</t>
  </si>
  <si>
    <t>18.8 dB</t>
  </si>
  <si>
    <t>-94.2 dBm</t>
  </si>
  <si>
    <t>-100.2 dBm</t>
  </si>
  <si>
    <t xml:space="preserve">diffential </t>
  </si>
  <si>
    <t xml:space="preserve">coherent, </t>
  </si>
  <si>
    <t>100 kbs</t>
  </si>
  <si>
    <t>4.5 GHz to 5.5 GHz</t>
  </si>
  <si>
    <t>5 GHz</t>
  </si>
  <si>
    <t>100 kbps</t>
  </si>
  <si>
    <t xml:space="preserve">"Narrow" UWB, low signal rep frequency,  differential encoding on chip level </t>
  </si>
  <si>
    <t>-16.1 dBm</t>
  </si>
  <si>
    <t>DS-UWB, DBPSK</t>
  </si>
  <si>
    <t>20 ppm</t>
  </si>
  <si>
    <t>04-0689r00 Nanotron CSS Proposal Word Doc</t>
  </si>
  <si>
    <t>Non-coherent</t>
  </si>
  <si>
    <t>TOA (SDS-TWR)</t>
  </si>
  <si>
    <t>windowed chirp with linear frequency sweep over 1 µS. 
Option for backward compatibility with 15.4 devices</t>
  </si>
  <si>
    <t>1000 kbs</t>
  </si>
  <si>
    <t>non-synchronized</t>
  </si>
  <si>
    <t>40 ppm</t>
  </si>
  <si>
    <t>implement full 15.4 coexistence techniques (CSMA, etc.)</t>
  </si>
  <si>
    <t>3 with ranging
+3 more data only</t>
  </si>
  <si>
    <t>???</t>
  </si>
  <si>
    <t>20 MHz</t>
  </si>
  <si>
    <t>2.4 GHz ISM</t>
  </si>
  <si>
    <t>DS-UWB-LR</t>
  </si>
  <si>
    <t>Waveform Modulated UWB</t>
  </si>
  <si>
    <t>CPC</t>
  </si>
  <si>
    <t>ACD</t>
  </si>
  <si>
    <t>Flexible UWB</t>
  </si>
  <si>
    <t>Jan 2005</t>
  </si>
  <si>
    <t>4 Jan 2005</t>
  </si>
  <si>
    <t>Direct Chaotic Communications</t>
  </si>
  <si>
    <t>DS-UWB Low Rate</t>
  </si>
  <si>
    <t>Chaotic Pulse Based Communications</t>
  </si>
  <si>
    <t>Autocorrelation Detection</t>
  </si>
  <si>
    <t>Linear Combination of Waveforms</t>
  </si>
  <si>
    <t>TBD</t>
  </si>
  <si>
    <t>&gt; 14</t>
  </si>
  <si>
    <t>non-coherent</t>
  </si>
  <si>
    <t>coherent</t>
  </si>
  <si>
    <t>either</t>
  </si>
  <si>
    <t>synch to chipping clock</t>
  </si>
  <si>
    <t>Tone</t>
  </si>
  <si>
    <t>TOA</t>
  </si>
  <si>
    <t>Two Way TOA</t>
  </si>
  <si>
    <t>10K</t>
  </si>
  <si>
    <t>0.13 µm</t>
  </si>
  <si>
    <t>36.7,
293,
9,390</t>
  </si>
  <si>
    <t>1,000
8,000</t>
  </si>
  <si>
    <t>Band Plan</t>
  </si>
  <si>
    <t>Elliminate any of the
16 sub-bands</t>
  </si>
  <si>
    <t>Out of Band</t>
  </si>
  <si>
    <t>Quite Reasonable</t>
  </si>
  <si>
    <t>YES</t>
  </si>
  <si>
    <r>
      <t>&lt; 1.0 mm</t>
    </r>
    <r>
      <rPr>
        <vertAlign val="superscript"/>
        <sz val="11"/>
        <rFont val="Arial"/>
        <family val="2"/>
      </rPr>
      <t>2</t>
    </r>
  </si>
  <si>
    <t>≥ 3</t>
  </si>
  <si>
    <t>~0% @ 10m
0.1% @ 30m</t>
  </si>
  <si>
    <t>&lt; 1</t>
  </si>
  <si>
    <t>1000 kb/s</t>
  </si>
  <si>
    <t>10 dBm</t>
  </si>
  <si>
    <t>2.442 GHz</t>
  </si>
  <si>
    <t>40.2 dB</t>
  </si>
  <si>
    <t>-60 dBm</t>
  </si>
  <si>
    <t>-114 dBm</t>
  </si>
  <si>
    <t>33 dB</t>
  </si>
  <si>
    <t>29.54 dB at d=30 meters</t>
  </si>
  <si>
    <t>267 kb/s</t>
  </si>
  <si>
    <t>267 Kb/s</t>
  </si>
  <si>
    <t>-70 dBm</t>
  </si>
  <si>
    <t>-120dBm</t>
  </si>
  <si>
    <t>-97 dBm</t>
  </si>
  <si>
    <t>40 dB at d=100 meters</t>
  </si>
  <si>
    <t>1000 m/s</t>
  </si>
  <si>
    <t>192 µS</t>
  </si>
  <si>
    <t>40 µS</t>
  </si>
  <si>
    <t>48 µS</t>
  </si>
  <si>
    <t>&lt; 0.50 meters</t>
  </si>
  <si>
    <t>-92 dBm</t>
  </si>
  <si>
    <t>STD 2.4 GHz 
SD Memory type</t>
  </si>
  <si>
    <t>0.2 µJ</t>
  </si>
  <si>
    <t>0.04 µJ</t>
  </si>
  <si>
    <t>70.6 µJ</t>
  </si>
  <si>
    <t>33.2 µJ</t>
  </si>
  <si>
    <t>Calculation</t>
  </si>
  <si>
    <t>RF-CMOS</t>
  </si>
  <si>
    <t>+</t>
  </si>
  <si>
    <t>A</t>
  </si>
  <si>
    <t>Power Management &amp; Modes</t>
  </si>
  <si>
    <t>Simultaneous Operating Piconets</t>
  </si>
  <si>
    <t>Size and Form Factor</t>
  </si>
  <si>
    <t>Scalability</t>
  </si>
  <si>
    <t>Unit Manufacturing Complexity</t>
  </si>
  <si>
    <t>Criteria</t>
  </si>
  <si>
    <t>SCD</t>
  </si>
  <si>
    <t>5.3.1</t>
  </si>
  <si>
    <t>Proposer Response</t>
  </si>
  <si>
    <t>Importance Level</t>
  </si>
  <si>
    <t>PHY-SAP Payload Bit Rate and Data Throughput</t>
  </si>
  <si>
    <t>14+?</t>
  </si>
  <si>
    <t>OOK, non-coherent</t>
  </si>
  <si>
    <t>pulse edge/sequence correlation</t>
  </si>
  <si>
    <t>NA</t>
  </si>
  <si>
    <t>100K</t>
  </si>
  <si>
    <t>Frequency agility</t>
  </si>
  <si>
    <t>Now</t>
  </si>
  <si>
    <t>yes</t>
  </si>
  <si>
    <t>Not Submitted</t>
  </si>
  <si>
    <t>SD Memory</t>
  </si>
  <si>
    <t>20x33</t>
  </si>
  <si>
    <t>Date of Document Version used for Categorization</t>
  </si>
  <si>
    <t>Symbol Interleaved IR-UWB</t>
  </si>
  <si>
    <t>Sandlinks</t>
  </si>
  <si>
    <t>Dani Raphaeli, Gideon Kaplan</t>
  </si>
  <si>
    <t>Symbol Interleaved IR-UWB, Optional 2.4GHz</t>
  </si>
  <si>
    <t>Symbol Interleaved IR-UWB, Optional 5.2GHz</t>
  </si>
  <si>
    <t>IR-UWB PPM</t>
  </si>
  <si>
    <t>Round Trip TOF</t>
  </si>
  <si>
    <t>SiGe, CMOS</t>
  </si>
  <si>
    <t>Today</t>
  </si>
  <si>
    <t>dint = 1 meter</t>
  </si>
  <si>
    <t>Pulsed DS-UWB with optional CS-UWB
(chirp signal)</t>
  </si>
  <si>
    <t>60k</t>
  </si>
  <si>
    <t>0.8 m</t>
  </si>
  <si>
    <t>Basics demonstrated in DS-UWB of 15.3a</t>
  </si>
  <si>
    <t>Yes
(Chirp Filter Control)</t>
  </si>
  <si>
    <t>TWR-TOA</t>
  </si>
  <si>
    <t>Hybrid UWB/UNB 
with Ranging</t>
  </si>
  <si>
    <t>3.6 GHz to 10.1 GHz</t>
  </si>
  <si>
    <t>Hybrid of spectrally shaped UWB/UNB raised Cosine Pulse</t>
  </si>
  <si>
    <t>667 MHz</t>
  </si>
  <si>
    <t>1,000 Kb/s</t>
  </si>
  <si>
    <t>Coherent / option non-coherent</t>
  </si>
  <si>
    <t>1000 Kb/s</t>
  </si>
  <si>
    <t>0*</t>
  </si>
  <si>
    <t>14.07 dBM</t>
  </si>
  <si>
    <t>3.50 GHz</t>
  </si>
  <si>
    <t>-13.06 GHz</t>
  </si>
  <si>
    <t>-167</t>
  </si>
  <si>
    <t>-85.93 dBm</t>
  </si>
  <si>
    <t>4 meters</t>
  </si>
  <si>
    <t>down to 63 Kb/s</t>
  </si>
  <si>
    <t>Band Selection</t>
  </si>
  <si>
    <t>Jan 2006</t>
  </si>
  <si>
    <t>Jan 2007</t>
  </si>
  <si>
    <t>Jan 2008</t>
  </si>
  <si>
    <t>Hign Processing gain 
of 28 - 40 dB</t>
  </si>
  <si>
    <t>4.752 GHz</t>
  </si>
  <si>
    <t>-102 dBm</t>
  </si>
  <si>
    <t>11.5 dB</t>
  </si>
  <si>
    <t>0.5 dB</t>
  </si>
  <si>
    <t>3.42 dB</t>
  </si>
  <si>
    <t>167 dBm/Hz?</t>
  </si>
  <si>
    <t>54.7 Kb/s</t>
  </si>
  <si>
    <t>-105.4 dBm</t>
  </si>
  <si>
    <t>sub bands coordinated  with other 802 stds</t>
  </si>
  <si>
    <t>differential chip detection</t>
  </si>
  <si>
    <t>Coherent with non coherent option</t>
  </si>
  <si>
    <t>0.18  /  0.13 µm</t>
  </si>
  <si>
    <r>
      <t>Philippe Rouzet, Patrick Houghton,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Laurent Ouvry</t>
    </r>
  </si>
  <si>
    <r>
      <t>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 xml:space="preserve"> at __ feature size</t>
    </r>
  </si>
  <si>
    <r>
      <t>0.3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 xml:space="preserve"> in 0.13µm</t>
    </r>
  </si>
  <si>
    <r>
      <t>0.5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 xml:space="preserve"> in 0.13µm</t>
    </r>
  </si>
  <si>
    <r>
      <t>a) X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 xml:space="preserve"> = nominal payload bit rate</t>
    </r>
  </si>
  <si>
    <r>
      <t>b) X</t>
    </r>
    <r>
      <rPr>
        <vertAlign val="subscript"/>
        <sz val="11"/>
        <rFont val="Arial"/>
        <family val="2"/>
      </rPr>
      <t xml:space="preserve">i </t>
    </r>
    <r>
      <rPr>
        <sz val="11"/>
        <rFont val="Arial"/>
        <family val="0"/>
      </rPr>
      <t>= optional payload bit rate</t>
    </r>
  </si>
  <si>
    <r>
      <t>c) Y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 xml:space="preserve"> = nominal aggregated data rate at collector device</t>
    </r>
  </si>
  <si>
    <r>
      <t>d) Y</t>
    </r>
    <r>
      <rPr>
        <vertAlign val="subscript"/>
        <sz val="11"/>
        <rFont val="Arial"/>
        <family val="2"/>
      </rPr>
      <t>i</t>
    </r>
    <r>
      <rPr>
        <sz val="11"/>
        <rFont val="Arial"/>
        <family val="0"/>
      </rPr>
      <t xml:space="preserve"> = optional aggregated data rate at collector device</t>
    </r>
  </si>
  <si>
    <r>
      <t>e) T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 xml:space="preserve"> = Peer-to-Peer Data Throughput</t>
    </r>
  </si>
  <si>
    <r>
      <t>At X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 xml:space="preserve"> , </t>
    </r>
    <r>
      <rPr>
        <sz val="11"/>
        <rFont val="Arial"/>
        <family val="0"/>
      </rPr>
      <t>d</t>
    </r>
    <r>
      <rPr>
        <vertAlign val="subscript"/>
        <sz val="11"/>
        <rFont val="Arial"/>
        <family val="2"/>
      </rPr>
      <t>int</t>
    </r>
    <r>
      <rPr>
        <sz val="11"/>
        <rFont val="Arial"/>
        <family val="2"/>
      </rPr>
      <t xml:space="preserve"> = 1 meter, is PER &lt; 1% ?</t>
    </r>
  </si>
  <si>
    <r>
      <t>b) Comm's Mobility Conditions (PER, X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 xml:space="preserve">, etc.) </t>
    </r>
  </si>
  <si>
    <r>
      <t>d) Ranging Mobility Conditions (PER, X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>, etc)</t>
    </r>
  </si>
  <si>
    <r>
      <t xml:space="preserve">Payload Bit Rate </t>
    </r>
    <r>
      <rPr>
        <sz val="11"/>
        <rFont val="Arial"/>
        <family val="0"/>
      </rPr>
      <t>Timing</t>
    </r>
  </si>
  <si>
    <r>
      <t>a) SIFS for Nominal Bitrate X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 xml:space="preserve"> </t>
    </r>
  </si>
  <si>
    <r>
      <t>b) LIFS for Nominal Bitrate X</t>
    </r>
    <r>
      <rPr>
        <vertAlign val="subscript"/>
        <sz val="11"/>
        <rFont val="Arial"/>
        <family val="2"/>
      </rPr>
      <t>0</t>
    </r>
    <r>
      <rPr>
        <sz val="11"/>
        <rFont val="Arial"/>
        <family val="0"/>
      </rPr>
      <t xml:space="preserve"> </t>
    </r>
  </si>
  <si>
    <r>
      <t>d) SIFS/LIFS timing provided for optional rates, X</t>
    </r>
    <r>
      <rPr>
        <vertAlign val="subscript"/>
        <sz val="11"/>
        <rFont val="Arial"/>
        <family val="2"/>
      </rPr>
      <t>i</t>
    </r>
    <r>
      <rPr>
        <sz val="11"/>
        <rFont val="Arial"/>
        <family val="0"/>
      </rPr>
      <t xml:space="preserve"> </t>
    </r>
  </si>
  <si>
    <r>
      <t>b) Single Co-channel d</t>
    </r>
    <r>
      <rPr>
        <vertAlign val="subscript"/>
        <sz val="11"/>
        <rFont val="Arial"/>
        <family val="2"/>
      </rPr>
      <t xml:space="preserve">int </t>
    </r>
    <r>
      <rPr>
        <sz val="11"/>
        <rFont val="Arial"/>
        <family val="0"/>
      </rPr>
      <t xml:space="preserve"> (for PER=1% at d</t>
    </r>
    <r>
      <rPr>
        <vertAlign val="subscript"/>
        <sz val="11"/>
        <rFont val="Arial"/>
        <family val="2"/>
      </rPr>
      <t>ref</t>
    </r>
    <r>
      <rPr>
        <sz val="11"/>
        <rFont val="Arial"/>
        <family val="2"/>
      </rPr>
      <t>)</t>
    </r>
  </si>
  <si>
    <r>
      <t>c) Multi-Channel d</t>
    </r>
    <r>
      <rPr>
        <vertAlign val="subscript"/>
        <sz val="11"/>
        <rFont val="Arial"/>
        <family val="2"/>
      </rPr>
      <t xml:space="preserve">int </t>
    </r>
    <r>
      <rPr>
        <sz val="11"/>
        <rFont val="Arial"/>
        <family val="0"/>
      </rPr>
      <t xml:space="preserve"> (for PER=1% at d</t>
    </r>
    <r>
      <rPr>
        <vertAlign val="subscript"/>
        <sz val="11"/>
        <rFont val="Arial"/>
        <family val="2"/>
      </rPr>
      <t>ref</t>
    </r>
    <r>
      <rPr>
        <sz val="11"/>
        <rFont val="Arial"/>
        <family val="2"/>
      </rPr>
      <t>)</t>
    </r>
  </si>
  <si>
    <r>
      <t>4.17  /  3.83   mm</t>
    </r>
    <r>
      <rPr>
        <vertAlign val="superscript"/>
        <sz val="11"/>
        <rFont val="Arial"/>
        <family val="2"/>
      </rPr>
      <t xml:space="preserve">2 </t>
    </r>
  </si>
  <si>
    <r>
      <t>4.17  /  3.83   mm</t>
    </r>
    <r>
      <rPr>
        <vertAlign val="superscript"/>
        <sz val="11"/>
        <rFont val="Arial"/>
        <family val="2"/>
      </rPr>
      <t>3</t>
    </r>
  </si>
  <si>
    <r>
      <t>1.0  /  .083 mm</t>
    </r>
    <r>
      <rPr>
        <vertAlign val="superscript"/>
        <sz val="11"/>
        <rFont val="Arial"/>
        <family val="2"/>
      </rPr>
      <t>2</t>
    </r>
  </si>
  <si>
    <r>
      <t>1.0  /  .083 mm</t>
    </r>
    <r>
      <rPr>
        <vertAlign val="superscript"/>
        <sz val="11"/>
        <rFont val="Arial"/>
        <family val="2"/>
      </rPr>
      <t>3</t>
    </r>
  </si>
  <si>
    <t>330 kb/s</t>
  </si>
  <si>
    <t>155 kb/s</t>
  </si>
  <si>
    <t>FEC and 
Burst Mode 
Options</t>
  </si>
  <si>
    <t>listed</t>
  </si>
  <si>
    <t>&lt;&lt; 1000 m/s</t>
  </si>
  <si>
    <t xml:space="preserve"> &lt;&lt; 1000 m/s</t>
  </si>
  <si>
    <t>off the shelf</t>
  </si>
  <si>
    <t xml:space="preserve"> &lt; SD Memory</t>
  </si>
  <si>
    <t>&lt; SD Memory</t>
  </si>
  <si>
    <t>SCD #</t>
  </si>
  <si>
    <t>Samsung 
Electronics Co., Ltd.
 DM R&amp;D Center</t>
  </si>
  <si>
    <t>Multiple Access and  Ranging Methodology for Differential Chaotic Shift Keying System</t>
  </si>
  <si>
    <t>MA &amp; Ranging  Methodology for 
DCSK System</t>
  </si>
  <si>
    <t>3 GHz to 5 GHz</t>
  </si>
  <si>
    <t>differential operation</t>
  </si>
  <si>
    <t>3 or 4</t>
  </si>
  <si>
    <t>many</t>
  </si>
  <si>
    <t>62.5 kb/s</t>
  </si>
  <si>
    <t>(see proposal # 21)</t>
  </si>
  <si>
    <t>TOA-TWR</t>
  </si>
  <si>
    <t>4.0 GHz</t>
  </si>
  <si>
    <t>2.0 GHz</t>
  </si>
  <si>
    <t>&lt; 1%</t>
  </si>
  <si>
    <t>NO</t>
  </si>
  <si>
    <t>N0</t>
  </si>
  <si>
    <t>&lt; 0.75 meter</t>
  </si>
  <si>
    <t>Enhanced Noncoherent OOK UWB PHY and MAC …</t>
  </si>
  <si>
    <t xml:space="preserve">UWB-IR system </t>
  </si>
  <si>
    <t>763 kb/s</t>
  </si>
  <si>
    <r>
      <t>480 mm</t>
    </r>
    <r>
      <rPr>
        <vertAlign val="superscript"/>
        <sz val="11"/>
        <rFont val="Arial"/>
        <family val="2"/>
      </rPr>
      <t>2</t>
    </r>
  </si>
  <si>
    <t>Printed Circuit</t>
  </si>
  <si>
    <t xml:space="preserve">non-coherent 
energy detection </t>
  </si>
  <si>
    <t>UWB-IR (Impulse Radio) system Use of TH and/or polarity randomization, 
threshold detection
 RCVR (No A/D)</t>
  </si>
  <si>
    <t>TOA/TWR</t>
  </si>
  <si>
    <t>1526 kb/s</t>
  </si>
  <si>
    <t>-11.5 dBm</t>
  </si>
  <si>
    <t>3 dBi</t>
  </si>
  <si>
    <t>Measured</t>
  </si>
  <si>
    <r>
      <t>≥</t>
    </r>
    <r>
      <rPr>
        <sz val="11"/>
        <rFont val="Arial"/>
        <family val="0"/>
      </rPr>
      <t xml:space="preserve"> 1 GHz</t>
    </r>
  </si>
  <si>
    <t>-91.1 dBm</t>
  </si>
  <si>
    <t>-85.2 dBm</t>
  </si>
  <si>
    <t>CCA, Band selection</t>
  </si>
  <si>
    <t xml:space="preserve"> &gt; 25 Meters
 except in CM4</t>
  </si>
  <si>
    <t>0.30 meters</t>
  </si>
  <si>
    <t>44.5 dB</t>
  </si>
  <si>
    <t>-79.5 dB</t>
  </si>
  <si>
    <t>-115.2 dBm</t>
  </si>
  <si>
    <t>-108.2 dBm</t>
  </si>
  <si>
    <t>5 dB</t>
  </si>
  <si>
    <t>11.6 dB</t>
  </si>
  <si>
    <t>-91.1 dB</t>
  </si>
  <si>
    <t>UWB system with OOK (On-Off Keying) modulation and noncoherent, threshold detection</t>
  </si>
  <si>
    <t>non coherent</t>
  </si>
  <si>
    <t>2441 kb/s</t>
  </si>
  <si>
    <t>Asynchronous ranging by round trip time</t>
  </si>
  <si>
    <t xml:space="preserve">network </t>
  </si>
  <si>
    <t>-8.2 dBm</t>
  </si>
  <si>
    <t>44.48 dB</t>
  </si>
  <si>
    <t>-72.7 dBm</t>
  </si>
  <si>
    <t>-110.1 dBm</t>
  </si>
  <si>
    <t>-103.1 dBm</t>
  </si>
  <si>
    <t>11 dB</t>
  </si>
  <si>
    <t>13.4 dB</t>
  </si>
  <si>
    <t>X0= 2.4414 Mbps</t>
  </si>
  <si>
    <t>X2 Indoor Residential LOS (CM1)</t>
  </si>
  <si>
    <t>X3 Outdoor LOS (CM5)</t>
  </si>
  <si>
    <t>CM8</t>
  </si>
  <si>
    <t>610 kb/s</t>
  </si>
  <si>
    <t>4.1 GHz</t>
  </si>
  <si>
    <t>2 GHz</t>
  </si>
  <si>
    <t>16 µS</t>
  </si>
  <si>
    <t>486.4 µS</t>
  </si>
  <si>
    <t>multiple receiver options for adaptable performance</t>
  </si>
  <si>
    <t xml:space="preserve"> Categorization / Description</t>
  </si>
  <si>
    <t>Measure</t>
  </si>
  <si>
    <t>"Handle"</t>
  </si>
  <si>
    <t>Proposal Order Sort Key (Manual)</t>
  </si>
  <si>
    <t>OOK-UWB</t>
  </si>
  <si>
    <t>BPSK-UWB</t>
  </si>
  <si>
    <t>BPSK-UWB
or others</t>
  </si>
  <si>
    <t>DBPSK-UWB</t>
  </si>
  <si>
    <t>CSK</t>
  </si>
  <si>
    <t>IR-UWB / TH-UWB Hybrid</t>
  </si>
  <si>
    <t>CSK  MC-PPM
Multi-coded Pulse Position</t>
  </si>
  <si>
    <t>?</t>
  </si>
  <si>
    <t xml:space="preserve"> </t>
  </si>
  <si>
    <t>Modulation Type 
(row 20)</t>
  </si>
  <si>
    <t xml:space="preserve">UWB OOK with TDMA &amp; CDM, symbol / chip repetition for low data rate, code sequence design with soft despread receiver to improve OOK performance </t>
  </si>
  <si>
    <t>ChiaChin.Chong@samsung.com</t>
  </si>
  <si>
    <t>COOK-UWB</t>
  </si>
  <si>
    <t>2  GHz</t>
  </si>
  <si>
    <t>Samsung Electronics  Samsung Advanced Institute of Technology (SAIT)</t>
  </si>
  <si>
    <t xml:space="preserve">COOK-UWB, DCSK option </t>
  </si>
  <si>
    <t>1 or 2 or 4</t>
  </si>
  <si>
    <t>2 or 4</t>
  </si>
  <si>
    <t xml:space="preserve">2  to 16 </t>
  </si>
  <si>
    <t>non-coherent and differential-coherent</t>
  </si>
  <si>
    <t>Yes, plus an additional wake-up mode</t>
  </si>
  <si>
    <t>a) Nominal Center Frequency</t>
  </si>
  <si>
    <t>d) Geometric Center Frequency</t>
  </si>
  <si>
    <r>
      <t>Should we call out</t>
    </r>
    <r>
      <rPr>
        <i/>
        <sz val="11"/>
        <color indexed="10"/>
        <rFont val="Arial"/>
        <family val="2"/>
      </rPr>
      <t xml:space="preserve"> nominal</t>
    </r>
    <r>
      <rPr>
        <sz val="11"/>
        <color indexed="10"/>
        <rFont val="Arial"/>
        <family val="0"/>
      </rPr>
      <t xml:space="preserve"> fc for Row 65 and </t>
    </r>
    <r>
      <rPr>
        <i/>
        <sz val="11"/>
        <color indexed="10"/>
        <rFont val="Arial"/>
        <family val="2"/>
      </rPr>
      <t>geometric</t>
    </r>
    <r>
      <rPr>
        <sz val="11"/>
        <color indexed="10"/>
        <rFont val="Arial"/>
        <family val="0"/>
      </rPr>
      <t xml:space="preserve"> fc for row 186?</t>
    </r>
  </si>
  <si>
    <t>fc values are not consistent across the proposals</t>
  </si>
  <si>
    <t>use of GHz instead fo exponents is inconsistent - how do we want to do it?</t>
  </si>
  <si>
    <t>any interest in noting and sharing what appear to be "best" practices from the various proposals?</t>
  </si>
  <si>
    <t>the link budget graphic in some proposals is a hodge-podge of objects grouped together to look like a real table - can we offer a template that would facilitate editing?</t>
  </si>
  <si>
    <t xml:space="preserve"> Hitachi DS-UWB</t>
  </si>
  <si>
    <r>
      <t>DS-UWB Impluse Radio</t>
    </r>
    <r>
      <rPr>
        <sz val="11"/>
        <rFont val="Arial"/>
        <family val="0"/>
      </rPr>
      <t xml:space="preserve"> DBPSK</t>
    </r>
  </si>
  <si>
    <t>DS-UWB DBPSK</t>
  </si>
  <si>
    <r>
      <t>6</t>
    </r>
    <r>
      <rPr>
        <sz val="11"/>
        <rFont val="Arial"/>
        <family val="0"/>
      </rPr>
      <t xml:space="preserve"> (</t>
    </r>
    <r>
      <rPr>
        <sz val="11"/>
        <rFont val="Arial"/>
        <family val="2"/>
      </rPr>
      <t>18</t>
    </r>
    <r>
      <rPr>
        <sz val="11"/>
        <rFont val="Arial"/>
        <family val="0"/>
      </rPr>
      <t>)</t>
    </r>
  </si>
  <si>
    <r>
      <t>1</t>
    </r>
    <r>
      <rPr>
        <sz val="11"/>
        <rFont val="Arial"/>
        <family val="0"/>
      </rPr>
      <t xml:space="preserve"> (</t>
    </r>
    <r>
      <rPr>
        <sz val="11"/>
        <rFont val="Arial"/>
        <family val="2"/>
      </rPr>
      <t>3</t>
    </r>
    <r>
      <rPr>
        <sz val="11"/>
        <rFont val="Arial"/>
        <family val="0"/>
      </rPr>
      <t>)</t>
    </r>
  </si>
  <si>
    <t>Differential</t>
  </si>
  <si>
    <r>
      <t>S</t>
    </r>
    <r>
      <rPr>
        <sz val="11"/>
        <rFont val="Arial"/>
        <family val="0"/>
      </rPr>
      <t>liding/Code Correlation</t>
    </r>
  </si>
  <si>
    <r>
      <t>T</t>
    </r>
    <r>
      <rPr>
        <sz val="11"/>
        <rFont val="Arial"/>
        <family val="0"/>
      </rPr>
      <t>DOA</t>
    </r>
  </si>
  <si>
    <r>
      <t>2</t>
    </r>
    <r>
      <rPr>
        <sz val="11"/>
        <rFont val="Arial"/>
        <family val="0"/>
      </rPr>
      <t>0ppm</t>
    </r>
  </si>
  <si>
    <r>
      <t>3</t>
    </r>
    <r>
      <rPr>
        <sz val="11"/>
        <rFont val="Arial"/>
        <family val="0"/>
      </rPr>
      <t xml:space="preserve"> (ANT/BPF/Xtal)</t>
    </r>
  </si>
  <si>
    <r>
      <t>10</t>
    </r>
    <r>
      <rPr>
        <sz val="11"/>
        <rFont val="Arial"/>
        <family val="0"/>
      </rPr>
      <t>0</t>
    </r>
    <r>
      <rPr>
        <sz val="11"/>
        <rFont val="Arial"/>
        <family val="2"/>
      </rPr>
      <t>K</t>
    </r>
  </si>
  <si>
    <t>0.18µ</t>
  </si>
  <si>
    <r>
      <t>N</t>
    </r>
    <r>
      <rPr>
        <sz val="11"/>
        <rFont val="Arial"/>
        <family val="0"/>
      </rPr>
      <t>ow</t>
    </r>
  </si>
  <si>
    <t>0.18µ</t>
  </si>
  <si>
    <r>
      <t>4</t>
    </r>
    <r>
      <rPr>
        <sz val="11"/>
        <rFont val="Arial"/>
        <family val="0"/>
      </rPr>
      <t>.</t>
    </r>
    <r>
      <rPr>
        <sz val="11"/>
        <rFont val="Arial"/>
        <family val="2"/>
      </rPr>
      <t>096</t>
    </r>
    <r>
      <rPr>
        <sz val="11"/>
        <rFont val="Arial"/>
        <family val="0"/>
      </rPr>
      <t>GHz</t>
    </r>
  </si>
  <si>
    <r>
      <t>1</t>
    </r>
    <r>
      <rPr>
        <sz val="11"/>
        <rFont val="Arial"/>
        <family val="0"/>
      </rPr>
      <t>.</t>
    </r>
    <r>
      <rPr>
        <sz val="11"/>
        <rFont val="Arial"/>
        <family val="2"/>
      </rPr>
      <t>4</t>
    </r>
    <r>
      <rPr>
        <sz val="11"/>
        <rFont val="Arial"/>
        <family val="0"/>
      </rPr>
      <t>GHz</t>
    </r>
  </si>
  <si>
    <r>
      <t>Y</t>
    </r>
    <r>
      <rPr>
        <sz val="11"/>
        <rFont val="Arial"/>
        <family val="0"/>
      </rPr>
      <t>es</t>
    </r>
  </si>
  <si>
    <t>Yes</t>
  </si>
  <si>
    <t>Yes</t>
  </si>
  <si>
    <t>Yes</t>
  </si>
  <si>
    <t>Yes</t>
  </si>
  <si>
    <t>Yes</t>
  </si>
  <si>
    <r>
      <t>U</t>
    </r>
    <r>
      <rPr>
        <sz val="11"/>
        <rFont val="Arial"/>
        <family val="0"/>
      </rPr>
      <t>nclear</t>
    </r>
  </si>
  <si>
    <t>Unclear</t>
  </si>
  <si>
    <r>
      <t>P</t>
    </r>
    <r>
      <rPr>
        <sz val="11"/>
        <rFont val="Arial"/>
        <family val="0"/>
      </rPr>
      <t>artial</t>
    </r>
  </si>
  <si>
    <r>
      <t>N</t>
    </r>
    <r>
      <rPr>
        <sz val="11"/>
        <rFont val="Arial"/>
        <family val="0"/>
      </rPr>
      <t>o</t>
    </r>
  </si>
  <si>
    <t>Yes</t>
  </si>
  <si>
    <r>
      <t>6</t>
    </r>
    <r>
      <rPr>
        <sz val="11"/>
        <rFont val="Arial"/>
        <family val="0"/>
      </rPr>
      <t>80µS</t>
    </r>
  </si>
  <si>
    <t>-13.3</t>
  </si>
  <si>
    <t>-3</t>
  </si>
  <si>
    <t>-3</t>
  </si>
  <si>
    <t>3.9 GHz</t>
  </si>
  <si>
    <t>3.98 GHz</t>
  </si>
  <si>
    <t>~0.5 GHz</t>
  </si>
  <si>
    <t>6.85 GHz</t>
  </si>
  <si>
    <t>7.5  GHz</t>
  </si>
  <si>
    <t>0.5  GHz</t>
  </si>
  <si>
    <t>0.528  GHz</t>
  </si>
  <si>
    <t>0.5 GHz
2.0 GHz</t>
  </si>
  <si>
    <t>3.350 GHz</t>
  </si>
  <si>
    <t>500 MHz</t>
  </si>
  <si>
    <t>3.873 GHz, 
7.0 GHz, 
9.1GHz</t>
  </si>
  <si>
    <t>3.873 GHz, 
7.0 GHz, 
9.1 GHz</t>
  </si>
  <si>
    <t>4 GHz, 
7 GHz</t>
  </si>
  <si>
    <t>every 250 MHz from
3.6 GHz to 10.1 GHz</t>
  </si>
  <si>
    <t>1.8 GHz</t>
  </si>
  <si>
    <t xml:space="preserve">4.1 GHz </t>
  </si>
  <si>
    <t>5.7 GHz</t>
  </si>
  <si>
    <t>5.2 GHz</t>
  </si>
  <si>
    <t>2.4 GHz</t>
  </si>
  <si>
    <t>2.412 GHz, 
2.437 GHz, or 
2.462 GHz</t>
  </si>
  <si>
    <t>3.1 GHz to 5.1 GHz</t>
  </si>
  <si>
    <t>3.1 GHz to 4.9 GHz
with optional band of
5.825 GHz to 10.6  GHz</t>
  </si>
  <si>
    <t>3.1 GHz to 10.6 GHz</t>
  </si>
  <si>
    <t>3.1 GHz to 10.6 GHz
with optional band of
2.4 GHz to 2.483 GHz</t>
  </si>
  <si>
    <t>3.5 GHz to 4.5 GHz</t>
  </si>
  <si>
    <t>3.0 GHz to 5.0 GHz</t>
  </si>
  <si>
    <t>~3.1 GHz to 5.1 GHz</t>
  </si>
  <si>
    <t>3.1 GHz to 4.9 GHz</t>
  </si>
  <si>
    <t>0.8 GHz to 10.6 GHz</t>
  </si>
  <si>
    <t>3.48 GHz, 
4.02 GHz, 
4.56 GHz</t>
  </si>
  <si>
    <t>3.6 GHz, 4.6 GHz</t>
  </si>
  <si>
    <t>7.0 GHz, 9.0 GHz</t>
  </si>
  <si>
    <t>2.75 Mbps</t>
  </si>
  <si>
    <t>0.13 u</t>
  </si>
  <si>
    <t>50 Kbps</t>
  </si>
  <si>
    <t>200 MHz</t>
  </si>
  <si>
    <t>1000 kbps</t>
  </si>
  <si>
    <t>1 Mbps</t>
  </si>
  <si>
    <t>80 MHz</t>
  </si>
  <si>
    <t>-14.3 dBm</t>
  </si>
  <si>
    <t>4.00 GHz</t>
  </si>
  <si>
    <t>400 kbps</t>
  </si>
  <si>
    <t>3.48 GHz, 4.02 GHz, 4.56 GHz</t>
  </si>
  <si>
    <t>520 MHz</t>
  </si>
  <si>
    <t>-17 dBm</t>
  </si>
  <si>
    <t>0 dB</t>
  </si>
  <si>
    <t>44.6 dB</t>
  </si>
  <si>
    <t>29.5 dB</t>
  </si>
  <si>
    <t>-97.1 dBm</t>
  </si>
  <si>
    <t>-124 dBm</t>
  </si>
  <si>
    <t>-117 dBm</t>
  </si>
  <si>
    <t>6.9 dB</t>
  </si>
  <si>
    <t>-12.8 dBm</t>
  </si>
  <si>
    <t>3.6 GHz</t>
  </si>
  <si>
    <t>43.57 dB</t>
  </si>
  <si>
    <t>-93.27 dBm</t>
  </si>
  <si>
    <t>-143.8 dBm</t>
  </si>
  <si>
    <t>-136.8 dBm</t>
  </si>
  <si>
    <t>10 dB</t>
  </si>
  <si>
    <t>4 dB</t>
  </si>
  <si>
    <t>29.53 dB</t>
  </si>
  <si>
    <t>-122.8 dBm</t>
  </si>
  <si>
    <t>-85.91 dBm</t>
  </si>
  <si>
    <t>-113.8 dBm</t>
  </si>
  <si>
    <t>-106.8 dBm</t>
  </si>
  <si>
    <t>6.89 dB</t>
  </si>
  <si>
    <t>-92.8 dBm</t>
  </si>
  <si>
    <t>12.5 kb/s to 1600 kb/s</t>
  </si>
  <si>
    <t>2.44 GHz</t>
  </si>
  <si>
    <t>-59.7 dBm</t>
  </si>
  <si>
    <t>-110 dBm</t>
  </si>
  <si>
    <t>12.5 dB</t>
  </si>
  <si>
    <t>34.8 dB</t>
  </si>
  <si>
    <t>-94.5 dBm</t>
  </si>
  <si>
    <t>10 mW (0 dBm?)</t>
  </si>
  <si>
    <t>-67.1 dBm</t>
  </si>
  <si>
    <t>27.4 dB</t>
  </si>
  <si>
    <t>-10.5 dBm</t>
  </si>
  <si>
    <t>44.43 dB</t>
  </si>
  <si>
    <t>6.25 dB</t>
  </si>
  <si>
    <t>3.536 GHz,
 4.056 GHz, 
4.576 GHz</t>
  </si>
  <si>
    <t>-97.25 dBm
TBD</t>
  </si>
  <si>
    <t>-113.1dBm,
-104.1 dBm,
-91.8 dBm</t>
  </si>
  <si>
    <t>-118 dBm</t>
  </si>
  <si>
    <t>-111 dBm</t>
  </si>
  <si>
    <t>-98 dBm</t>
  </si>
  <si>
    <t>3.356 GHz</t>
  </si>
  <si>
    <t>4.125 GHz</t>
  </si>
  <si>
    <t>1170 kbps</t>
  </si>
  <si>
    <t>2000 kbps</t>
  </si>
  <si>
    <t>-16.7 dBm</t>
  </si>
  <si>
    <t>-2.54 dBm</t>
  </si>
  <si>
    <t>-13.71 dBm</t>
  </si>
  <si>
    <t>44.2 dB</t>
  </si>
  <si>
    <t>44.75 dB</t>
  </si>
  <si>
    <t>29.84 dB</t>
  </si>
  <si>
    <t>-88 dBm</t>
  </si>
  <si>
    <t>-90.5 dBm</t>
  </si>
  <si>
    <t>-70.14 dBm</t>
  </si>
  <si>
    <t>-106.3 dBm</t>
  </si>
  <si>
    <t>-103 dBm</t>
  </si>
  <si>
    <t>-107 dBm</t>
  </si>
  <si>
    <t>5.2 dB</t>
  </si>
  <si>
    <t>7.6 dB</t>
  </si>
  <si>
    <t>23.11 dB</t>
  </si>
  <si>
    <t>3</t>
  </si>
  <si>
    <t>-98.1dBm</t>
  </si>
  <si>
    <t>-93.25 dBm</t>
  </si>
  <si>
    <t>-91 dBm</t>
  </si>
  <si>
    <t xml:space="preserve">IEEE Standards Association 802.15.4a Alt PHY Proposal Categorization Matrix </t>
  </si>
  <si>
    <t>02</t>
  </si>
  <si>
    <t xml:space="preserve">06c </t>
  </si>
  <si>
    <t xml:space="preserve">06b </t>
  </si>
  <si>
    <t xml:space="preserve">06a </t>
  </si>
  <si>
    <t>Create-Net &amp; China UWB Forum</t>
  </si>
  <si>
    <t>Create-Net &amp; 
China UWB Forum</t>
  </si>
  <si>
    <t>B</t>
  </si>
  <si>
    <t>Please check the latest status of proposals for accuracy and completeness</t>
  </si>
  <si>
    <r>
      <t>Merged Proposal A:</t>
    </r>
    <r>
      <rPr>
        <sz val="12"/>
        <color indexed="10"/>
        <rFont val="Times New Roman"/>
        <family val="1"/>
      </rPr>
      <t xml:space="preserve"> 4, 8, 9, 10, 18</t>
    </r>
  </si>
  <si>
    <r>
      <t xml:space="preserve">      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>ocument #</t>
    </r>
    <r>
      <rPr>
        <sz val="12"/>
        <color indexed="18"/>
        <rFont val="Times New Roman"/>
        <family val="1"/>
      </rPr>
      <t xml:space="preserve"> 05/0130r0</t>
    </r>
  </si>
  <si>
    <t xml:space="preserve">(4) Harris Corporation </t>
  </si>
  <si>
    <t xml:space="preserve">(8) Time Domain </t>
  </si>
  <si>
    <t xml:space="preserve">(9) MERL </t>
  </si>
  <si>
    <t xml:space="preserve">(10) France Telecom R&amp;D </t>
  </si>
  <si>
    <t xml:space="preserve">(18) ST Micro/Aether Wire &amp; Location </t>
  </si>
  <si>
    <r>
      <t>Merged Proposal B:</t>
    </r>
    <r>
      <rPr>
        <sz val="12"/>
        <color indexed="10"/>
        <rFont val="Times New Roman"/>
        <family val="1"/>
      </rPr>
      <t xml:space="preserve"> 1, 12, 13, 17, 19, 20, 25, 26</t>
    </r>
  </si>
  <si>
    <t xml:space="preserve">(1) Thales Communications </t>
  </si>
  <si>
    <t xml:space="preserve">(12) KERI/Korean UWB Industry Application Standardization Forum </t>
  </si>
  <si>
    <t>(13) Staccato Communications</t>
  </si>
  <si>
    <t xml:space="preserve">(17) Institute for Infocomm Research </t>
  </si>
  <si>
    <t xml:space="preserve">(19) General Atomics </t>
  </si>
  <si>
    <t>(26) Wisair</t>
  </si>
  <si>
    <r>
      <t>Merged Proposal C:</t>
    </r>
    <r>
      <rPr>
        <sz val="12"/>
        <color indexed="10"/>
        <rFont val="Times New Roman"/>
        <family val="1"/>
      </rPr>
      <t xml:space="preserve"> 14, 15, 21, 24</t>
    </r>
  </si>
  <si>
    <r>
      <t xml:space="preserve">      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>ocument #</t>
    </r>
    <r>
      <rPr>
        <sz val="12"/>
        <color indexed="18"/>
        <rFont val="Times New Roman"/>
        <family val="1"/>
      </rPr>
      <t xml:space="preserve"> 05/0132r0</t>
    </r>
  </si>
  <si>
    <t xml:space="preserve">(14) Samsung Electronics </t>
  </si>
  <si>
    <t xml:space="preserve">(15) Inha University/Simon Fraser University </t>
  </si>
  <si>
    <t xml:space="preserve">(21) Samsung Electronics </t>
  </si>
  <si>
    <t xml:space="preserve">(24) ETRI </t>
  </si>
  <si>
    <r>
      <t>Merged Proposal D:</t>
    </r>
    <r>
      <rPr>
        <sz val="12"/>
        <color indexed="10"/>
        <rFont val="Times New Roman"/>
        <family val="1"/>
      </rPr>
      <t xml:space="preserve"> 3, 5, 7, 22</t>
    </r>
  </si>
  <si>
    <r>
      <t xml:space="preserve">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>ocument #</t>
    </r>
    <r>
      <rPr>
        <sz val="12"/>
        <color indexed="18"/>
        <rFont val="Times New Roman"/>
        <family val="1"/>
      </rPr>
      <t xml:space="preserve"> 05/0127r0</t>
    </r>
  </si>
  <si>
    <t xml:space="preserve">(3) Hitachi </t>
  </si>
  <si>
    <t xml:space="preserve">(5) NICT </t>
  </si>
  <si>
    <t xml:space="preserve">(7) Wideband Access </t>
  </si>
  <si>
    <t xml:space="preserve">(22) Freescale Semiconductor </t>
  </si>
  <si>
    <r>
      <t>Merged Proposal E:</t>
    </r>
    <r>
      <rPr>
        <sz val="12"/>
        <color indexed="10"/>
        <rFont val="Times New Roman"/>
        <family val="1"/>
      </rPr>
      <t xml:space="preserve"> 11, 16</t>
    </r>
  </si>
  <si>
    <r>
      <t xml:space="preserve">      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>ocument #</t>
    </r>
    <r>
      <rPr>
        <sz val="12"/>
        <color indexed="18"/>
        <rFont val="Times New Roman"/>
        <family val="1"/>
      </rPr>
      <t xml:space="preserve"> 05/0126r0</t>
    </r>
  </si>
  <si>
    <t xml:space="preserve">(11) Nanotron </t>
  </si>
  <si>
    <t xml:space="preserve">(16) Orthotron </t>
  </si>
  <si>
    <r>
      <t>SandLinks</t>
    </r>
    <r>
      <rPr>
        <sz val="12"/>
        <color indexed="10"/>
        <rFont val="Times New Roman"/>
        <family val="1"/>
      </rPr>
      <t>: 6</t>
    </r>
  </si>
  <si>
    <r>
      <t xml:space="preserve">      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 xml:space="preserve">ocument # </t>
    </r>
  </si>
  <si>
    <r>
      <t>California State University, Sacramento</t>
    </r>
    <r>
      <rPr>
        <sz val="12"/>
        <color indexed="10"/>
        <rFont val="Times New Roman"/>
        <family val="1"/>
      </rPr>
      <t>: 23</t>
    </r>
  </si>
  <si>
    <r>
      <t xml:space="preserve">      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>ocument # 05/0028</t>
    </r>
    <r>
      <rPr>
        <sz val="12"/>
        <color indexed="18"/>
        <rFont val="Times New Roman"/>
        <family val="1"/>
      </rPr>
      <t>r2</t>
    </r>
    <r>
      <rPr>
        <sz val="12"/>
        <color indexed="10"/>
        <rFont val="Times New Roman"/>
        <family val="1"/>
      </rPr>
      <t xml:space="preserve"> </t>
    </r>
  </si>
  <si>
    <t>Withdrawn: (2) Taiyo Yuden R&amp;D</t>
  </si>
  <si>
    <t xml:space="preserve">Resources: </t>
  </si>
  <si>
    <t xml:space="preserve">15.4a webpage: http://www.ieee802.org/15/pub/TG4a.html </t>
  </si>
  <si>
    <t>Down-selection procedure: ftp://ftp.802wirelessworld.com/15/04/15-04-0247-03-004a-tg4a-down-selection-voting-procedure.doc</t>
  </si>
  <si>
    <t>Jason Ellis</t>
  </si>
  <si>
    <t>15.4a vice-chairman</t>
  </si>
  <si>
    <t>C</t>
  </si>
  <si>
    <t>D</t>
  </si>
  <si>
    <t>E</t>
  </si>
  <si>
    <t>Jason</t>
  </si>
  <si>
    <t>Matrix</t>
  </si>
  <si>
    <t>1</t>
  </si>
  <si>
    <t>2</t>
  </si>
  <si>
    <t>4</t>
  </si>
  <si>
    <t>5</t>
  </si>
  <si>
    <r>
      <t xml:space="preserve">      - </t>
    </r>
    <r>
      <rPr>
        <sz val="12"/>
        <color indexed="18"/>
        <rFont val="Times New Roman"/>
        <family val="1"/>
      </rPr>
      <t>D</t>
    </r>
    <r>
      <rPr>
        <sz val="12"/>
        <rFont val="Times New Roman"/>
        <family val="1"/>
      </rPr>
      <t>ocument #</t>
    </r>
    <r>
      <rPr>
        <sz val="12"/>
        <color indexed="18"/>
        <rFont val="Times New Roman"/>
        <family val="1"/>
      </rPr>
      <t xml:space="preserve"> 05/0113r1</t>
    </r>
  </si>
  <si>
    <t>x</t>
  </si>
  <si>
    <r>
      <t xml:space="preserve">802.15.4a PHY Proposals - </t>
    </r>
    <r>
      <rPr>
        <b/>
        <sz val="18"/>
        <color indexed="10"/>
        <rFont val="Arial"/>
        <family val="2"/>
      </rPr>
      <t xml:space="preserve">Updated 9 March, 2005 </t>
    </r>
  </si>
  <si>
    <t>15-05-0029r0 OrthotronDBO-CSK Proposal Word Doc</t>
  </si>
  <si>
    <t>40ppm</t>
  </si>
  <si>
    <t>Modulation Technique</t>
  </si>
  <si>
    <t xml:space="preserve">Interoperable with 802.15.4-2003 </t>
  </si>
  <si>
    <t>CCA supported</t>
  </si>
  <si>
    <t>Required Rx Sensitivity</t>
  </si>
  <si>
    <t>Signal Acquisition Time on wakeup</t>
  </si>
  <si>
    <t>Robustness</t>
  </si>
  <si>
    <t>Throughput</t>
  </si>
  <si>
    <t>SOPs</t>
  </si>
  <si>
    <t>FDMA channels</t>
  </si>
  <si>
    <t>CDMA channels</t>
  </si>
  <si>
    <t>Globally certifiable</t>
  </si>
  <si>
    <t>Enhanced Mobility (&gt;11 MPH)</t>
  </si>
  <si>
    <t>Scalable (BW / Throughput / Power)</t>
  </si>
  <si>
    <t xml:space="preserve">Minumum Eb/No </t>
  </si>
  <si>
    <t>Link Margin</t>
  </si>
  <si>
    <t>interferers</t>
  </si>
  <si>
    <t>multipath</t>
  </si>
  <si>
    <t>Mandatory Operating Mode Summary</t>
  </si>
  <si>
    <t>F</t>
  </si>
  <si>
    <t>Operating Frequency Band(s)</t>
  </si>
  <si>
    <t>Merged Proposal Reference #</t>
  </si>
  <si>
    <t>Ranging accuracy</t>
  </si>
  <si>
    <t>Operating Range</t>
  </si>
  <si>
    <t>Proposal Descriptor</t>
  </si>
  <si>
    <t>DBO-CSS</t>
  </si>
  <si>
    <t>WM-UWB</t>
  </si>
  <si>
    <t>802.5.4a ALT PHY Proposals</t>
  </si>
  <si>
    <t>Did not submit</t>
  </si>
  <si>
    <t>2nd proposal</t>
  </si>
  <si>
    <t>(20) Create-Net &amp; China UWB Forum</t>
  </si>
  <si>
    <t>"Best" Mode Operating Summary</t>
  </si>
  <si>
    <t>Chaotic-UWB</t>
  </si>
  <si>
    <t>DS/CS-UWB</t>
  </si>
  <si>
    <t>M-TOK-UWB</t>
  </si>
  <si>
    <t>Eureca (A)</t>
  </si>
  <si>
    <t>Eureca (B)</t>
  </si>
  <si>
    <t>Proposal A - Doc. 05/0130-rX</t>
  </si>
  <si>
    <t>Aether Wire &amp; Location</t>
  </si>
  <si>
    <t>CEA-LETI</t>
  </si>
  <si>
    <t>CWC-University of Oulu</t>
  </si>
  <si>
    <t>France Telecom R&amp;D</t>
  </si>
  <si>
    <t>Mitsubishi Electronic Research Laboratories</t>
  </si>
  <si>
    <t>STMicroelectronics</t>
  </si>
  <si>
    <t>Proposal B - Doc. 05/0113-rX</t>
  </si>
  <si>
    <t>KERI &amp; SSU &amp; Korean UWB Industry Applications</t>
  </si>
  <si>
    <t>Thales Communications &amp; Cellonics</t>
  </si>
  <si>
    <t>EURECA</t>
  </si>
  <si>
    <t>Decawave</t>
  </si>
  <si>
    <t>Chaotic -UWB</t>
  </si>
  <si>
    <t>See Comment</t>
  </si>
  <si>
    <t>Mar 2005</t>
  </si>
  <si>
    <t>A-04</t>
  </si>
  <si>
    <t>A-08</t>
  </si>
  <si>
    <t xml:space="preserve">A-10 </t>
  </si>
  <si>
    <t>A-09a</t>
  </si>
  <si>
    <t>A-09b</t>
  </si>
  <si>
    <t>A-18a</t>
  </si>
  <si>
    <t>A-18b</t>
  </si>
  <si>
    <t>A-18c</t>
  </si>
  <si>
    <t>A-18d</t>
  </si>
  <si>
    <t>A-18e</t>
  </si>
  <si>
    <t>A-18f</t>
  </si>
  <si>
    <t>A-18g</t>
  </si>
  <si>
    <t>B-01</t>
  </si>
  <si>
    <t>B-12</t>
  </si>
  <si>
    <t>B-13</t>
  </si>
  <si>
    <t>B-17</t>
  </si>
  <si>
    <t>B-26</t>
  </si>
  <si>
    <t>B-19a</t>
  </si>
  <si>
    <t>B-19b</t>
  </si>
  <si>
    <t>B-20a</t>
  </si>
  <si>
    <t>B-20b</t>
  </si>
  <si>
    <t>B-20c</t>
  </si>
  <si>
    <t>C-14</t>
  </si>
  <si>
    <t>C-15</t>
  </si>
  <si>
    <t>C-21</t>
  </si>
  <si>
    <t>C-24</t>
  </si>
  <si>
    <t>D-03</t>
  </si>
  <si>
    <t>D-05</t>
  </si>
  <si>
    <t>D-07</t>
  </si>
  <si>
    <t>D-22</t>
  </si>
  <si>
    <t>E-11a</t>
  </si>
  <si>
    <t>E-11b</t>
  </si>
  <si>
    <t>E-16a</t>
  </si>
  <si>
    <t>E-16b</t>
  </si>
  <si>
    <t>E-16c</t>
  </si>
  <si>
    <t>E-16d</t>
  </si>
  <si>
    <t>E-16e</t>
  </si>
  <si>
    <t>E-16f</t>
  </si>
  <si>
    <t>F-23</t>
  </si>
  <si>
    <t>NICT-Fujitsu-OKI</t>
  </si>
  <si>
    <t>D-25</t>
  </si>
  <si>
    <t>(25) Tennessee Technological University</t>
  </si>
  <si>
    <t>Doc. Number</t>
  </si>
  <si>
    <t>05/0130-r0</t>
  </si>
  <si>
    <t>05/0132-r0</t>
  </si>
  <si>
    <t>05/0127-r0</t>
  </si>
  <si>
    <t>05/0126-r0</t>
  </si>
  <si>
    <t>05/0028-r2</t>
  </si>
  <si>
    <t>05/0113-r2</t>
  </si>
  <si>
    <t xml:space="preserve">Note: The original data columns for all 26 proposals are still in the matrix, just hidden. </t>
  </si>
  <si>
    <t>3.1-10.6 GHz</t>
  </si>
  <si>
    <t>&lt;1 m</t>
  </si>
  <si>
    <t>30 m</t>
  </si>
  <si>
    <t>8 Mbps</t>
  </si>
  <si>
    <t>OOK or BPSK</t>
  </si>
  <si>
    <t>DS-UWB/CSS</t>
  </si>
  <si>
    <t>3.1-10.6/2.4 GHz</t>
  </si>
  <si>
    <t>Yes, Option</t>
  </si>
  <si>
    <t>0.3 m</t>
  </si>
  <si>
    <t>10.7 m/s</t>
  </si>
  <si>
    <t>Enhanced Mobility (&gt; 5.1 m/s)</t>
  </si>
  <si>
    <t>Avg Transmit Power (dBm)</t>
  </si>
  <si>
    <t>32 µs</t>
  </si>
  <si>
    <t>Data Rate/Throughput</t>
  </si>
  <si>
    <t>-94.0</t>
  </si>
  <si>
    <t>-10.6 dBm</t>
  </si>
  <si>
    <t>.56 m</t>
  </si>
  <si>
    <t>50 µs</t>
  </si>
  <si>
    <t>250 kb/s</t>
  </si>
  <si>
    <t>Analog Area</t>
  </si>
  <si>
    <t>Operating Range (@ 1 mbps)</t>
  </si>
  <si>
    <t>Operating Range (@ 250 kbps)</t>
  </si>
  <si>
    <t>-85.4</t>
  </si>
  <si>
    <t>10 m</t>
  </si>
  <si>
    <t>-97.7</t>
  </si>
  <si>
    <t xml:space="preserve">Potentially Interoperable w 802.15.4? </t>
  </si>
  <si>
    <t>-8.75</t>
  </si>
  <si>
    <t>Digital Area/Gate Count</t>
  </si>
  <si>
    <r>
      <t>0.5 mm</t>
    </r>
    <r>
      <rPr>
        <vertAlign val="superscript"/>
        <sz val="10"/>
        <rFont val="Arial"/>
        <family val="2"/>
      </rPr>
      <t>2</t>
    </r>
  </si>
  <si>
    <r>
      <t>0.3 mm</t>
    </r>
    <r>
      <rPr>
        <vertAlign val="superscript"/>
        <sz val="10"/>
        <rFont val="Arial"/>
        <family val="2"/>
      </rPr>
      <t>2</t>
    </r>
  </si>
  <si>
    <t>3.1 - 5.1 GHz</t>
  </si>
  <si>
    <t>COOK-WB</t>
  </si>
  <si>
    <t>0.37 m</t>
  </si>
  <si>
    <r>
      <t>3.66 mm</t>
    </r>
    <r>
      <rPr>
        <vertAlign val="superscript"/>
        <sz val="10"/>
        <rFont val="Arial"/>
        <family val="2"/>
      </rPr>
      <t>2</t>
    </r>
  </si>
  <si>
    <r>
      <t>1.0 mm</t>
    </r>
    <r>
      <rPr>
        <vertAlign val="superscript"/>
        <sz val="10"/>
        <rFont val="Arial"/>
        <family val="2"/>
      </rPr>
      <t>2</t>
    </r>
  </si>
  <si>
    <t>-14.3</t>
  </si>
  <si>
    <t>-91.3</t>
  </si>
  <si>
    <t>25 m</t>
  </si>
  <si>
    <t>50 m</t>
  </si>
  <si>
    <t>~ 1 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</si>
</sst>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.0%"/>
    <numFmt numFmtId="171" formatCode="0.0000%"/>
    <numFmt numFmtId="172" formatCode="0.0_ "/>
    <numFmt numFmtId="173" formatCode="[$-409]dddd\,\ mmmm\ dd\,\ yyyy"/>
    <numFmt numFmtId="174" formatCode="[$-409]d\-mmm\-yy;@"/>
    <numFmt numFmtId="175" formatCode="[$-409]mmm\-yy;@"/>
    <numFmt numFmtId="176" formatCode="[$-409]dd\-mmm\-yy;@"/>
  </numFmts>
  <fonts count="54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u val="single"/>
      <sz val="12"/>
      <color indexed="12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name val="Tahoma"/>
      <family val="2"/>
    </font>
    <font>
      <sz val="11"/>
      <name val="Times New Roman"/>
      <family val="1"/>
    </font>
    <font>
      <b/>
      <sz val="10"/>
      <name val="Tahoma"/>
      <family val="2"/>
    </font>
    <font>
      <u val="single"/>
      <sz val="11"/>
      <color indexed="12"/>
      <name val="Arial"/>
      <family val="2"/>
    </font>
    <font>
      <b/>
      <sz val="12"/>
      <name val="Tahoma"/>
      <family val="2"/>
    </font>
    <font>
      <sz val="20"/>
      <name val="Arial"/>
      <family val="0"/>
    </font>
    <font>
      <sz val="12"/>
      <name val="Arial"/>
      <family val="2"/>
    </font>
    <font>
      <b/>
      <sz val="11"/>
      <color indexed="8"/>
      <name val="Arial"/>
      <family val="2"/>
    </font>
    <font>
      <sz val="24"/>
      <color indexed="18"/>
      <name val="Arial"/>
      <family val="0"/>
    </font>
    <font>
      <sz val="24"/>
      <color indexed="8"/>
      <name val="Arial"/>
      <family val="0"/>
    </font>
    <font>
      <strike/>
      <sz val="11"/>
      <name val="Arial"/>
      <family val="0"/>
    </font>
    <font>
      <sz val="11"/>
      <color indexed="10"/>
      <name val="Arial"/>
      <family val="0"/>
    </font>
    <font>
      <sz val="12"/>
      <name val="Tahoma"/>
      <family val="2"/>
    </font>
    <font>
      <i/>
      <sz val="11"/>
      <color indexed="10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23"/>
      <name val="Arial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20"/>
      <color indexed="8"/>
      <name val="Times New Roman"/>
      <family val="0"/>
    </font>
    <font>
      <b/>
      <sz val="11"/>
      <color indexed="23"/>
      <name val="Arial"/>
      <family val="2"/>
    </font>
    <font>
      <u val="single"/>
      <sz val="11"/>
      <color indexed="23"/>
      <name val="Arial"/>
      <family val="2"/>
    </font>
    <font>
      <b/>
      <sz val="18"/>
      <color indexed="55"/>
      <name val="Arial"/>
      <family val="2"/>
    </font>
    <font>
      <b/>
      <sz val="18"/>
      <color indexed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55"/>
      <name val="Arial"/>
      <family val="0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8" fillId="0" borderId="0" xfId="2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8" fillId="0" borderId="0" xfId="2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8" fillId="0" borderId="0" xfId="20" applyFont="1" applyAlignment="1">
      <alignment horizontal="justify" wrapText="1"/>
    </xf>
    <xf numFmtId="0" fontId="0" fillId="0" borderId="0" xfId="0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8" fillId="0" borderId="0" xfId="20" applyFont="1" applyFill="1" applyAlignment="1">
      <alignment wrapText="1"/>
    </xf>
    <xf numFmtId="0" fontId="8" fillId="0" borderId="0" xfId="2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20" applyFont="1" applyFill="1" applyBorder="1" applyAlignment="1">
      <alignment wrapText="1"/>
    </xf>
    <xf numFmtId="0" fontId="8" fillId="0" borderId="0" xfId="2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8" fillId="0" borderId="0" xfId="20" applyFont="1" applyFill="1" applyAlignment="1">
      <alignment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9" fillId="0" borderId="0" xfId="20" applyFont="1" applyFill="1" applyBorder="1" applyAlignment="1">
      <alignment horizontal="center" vertical="top" wrapText="1"/>
    </xf>
    <xf numFmtId="0" fontId="19" fillId="0" borderId="0" xfId="20" applyFont="1" applyFill="1" applyBorder="1" applyAlignment="1">
      <alignment horizontal="center" vertical="top"/>
    </xf>
    <xf numFmtId="22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 wrapText="1"/>
    </xf>
    <xf numFmtId="0" fontId="19" fillId="0" borderId="4" xfId="20" applyFont="1" applyFill="1" applyBorder="1" applyAlignment="1">
      <alignment horizontal="center" vertical="top" wrapText="1"/>
    </xf>
    <xf numFmtId="0" fontId="19" fillId="0" borderId="4" xfId="20" applyFont="1" applyFill="1" applyBorder="1" applyAlignment="1">
      <alignment horizontal="center" vertical="top"/>
    </xf>
    <xf numFmtId="22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center" vertical="top"/>
    </xf>
    <xf numFmtId="0" fontId="0" fillId="0" borderId="4" xfId="0" applyFont="1" applyFill="1" applyBorder="1" applyAlignment="1" quotePrefix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NumberFormat="1" applyFont="1" applyAlignment="1">
      <alignment horizontal="left" vertical="top"/>
    </xf>
    <xf numFmtId="0" fontId="15" fillId="0" borderId="14" xfId="0" applyFont="1" applyFill="1" applyBorder="1" applyAlignment="1">
      <alignment horizontal="center" vertical="top" wrapText="1"/>
    </xf>
    <xf numFmtId="0" fontId="19" fillId="0" borderId="14" xfId="20" applyFont="1" applyFill="1" applyBorder="1" applyAlignment="1">
      <alignment horizontal="center" vertical="top" wrapText="1"/>
    </xf>
    <xf numFmtId="0" fontId="19" fillId="0" borderId="14" xfId="2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6" fontId="0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4" fontId="15" fillId="0" borderId="0" xfId="0" applyNumberFormat="1" applyFont="1" applyFill="1" applyBorder="1" applyAlignment="1">
      <alignment horizontal="center" vertical="top" wrapText="1"/>
    </xf>
    <xf numFmtId="14" fontId="15" fillId="0" borderId="4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left" vertical="top" wrapText="1" indent="1"/>
    </xf>
    <xf numFmtId="9" fontId="0" fillId="0" borderId="14" xfId="0" applyNumberFormat="1" applyFont="1" applyFill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171" fontId="0" fillId="0" borderId="14" xfId="0" applyNumberFormat="1" applyFont="1" applyFill="1" applyBorder="1" applyAlignment="1">
      <alignment horizontal="center" vertical="top"/>
    </xf>
    <xf numFmtId="0" fontId="0" fillId="0" borderId="14" xfId="0" applyFont="1" applyFill="1" applyBorder="1" applyAlignment="1" quotePrefix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0" fillId="0" borderId="14" xfId="0" applyFont="1" applyBorder="1" applyAlignment="1" quotePrefix="1">
      <alignment horizontal="center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1" fillId="2" borderId="27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172" fontId="0" fillId="0" borderId="14" xfId="0" applyNumberFormat="1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14" xfId="0" applyFont="1" applyBorder="1" applyAlignment="1" quotePrefix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NumberFormat="1" applyAlignment="1">
      <alignment wrapText="1"/>
    </xf>
    <xf numFmtId="0" fontId="18" fillId="0" borderId="0" xfId="0" applyFont="1" applyAlignment="1">
      <alignment horizontal="left" wrapText="1"/>
    </xf>
    <xf numFmtId="0" fontId="15" fillId="0" borderId="14" xfId="0" applyFont="1" applyFill="1" applyBorder="1" applyAlignment="1">
      <alignment horizontal="left" vertical="top" wrapText="1" indent="1"/>
    </xf>
    <xf numFmtId="174" fontId="15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 quotePrefix="1">
      <alignment horizontal="center" vertical="top" wrapText="1"/>
    </xf>
    <xf numFmtId="49" fontId="0" fillId="0" borderId="14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 quotePrefix="1">
      <alignment horizontal="center" vertical="top"/>
    </xf>
    <xf numFmtId="49" fontId="0" fillId="0" borderId="14" xfId="0" applyNumberFormat="1" applyFont="1" applyFill="1" applyBorder="1" applyAlignment="1" quotePrefix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49" fontId="0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49" fontId="0" fillId="4" borderId="14" xfId="0" applyNumberFormat="1" applyFont="1" applyFill="1" applyBorder="1" applyAlignment="1">
      <alignment horizontal="center" vertical="center" wrapText="1"/>
    </xf>
    <xf numFmtId="49" fontId="0" fillId="5" borderId="14" xfId="0" applyNumberFormat="1" applyFont="1" applyFill="1" applyBorder="1" applyAlignment="1">
      <alignment horizontal="center" vertical="center" wrapText="1"/>
    </xf>
    <xf numFmtId="49" fontId="15" fillId="6" borderId="14" xfId="0" applyNumberFormat="1" applyFont="1" applyFill="1" applyBorder="1" applyAlignment="1">
      <alignment horizontal="center" vertical="center" wrapText="1"/>
    </xf>
    <xf numFmtId="49" fontId="0" fillId="6" borderId="1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4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36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top" wrapText="1"/>
    </xf>
    <xf numFmtId="0" fontId="37" fillId="0" borderId="14" xfId="20" applyFont="1" applyFill="1" applyBorder="1" applyAlignment="1">
      <alignment horizontal="center" vertical="top" wrapText="1"/>
    </xf>
    <xf numFmtId="0" fontId="37" fillId="0" borderId="14" xfId="20" applyFont="1" applyFill="1" applyBorder="1" applyAlignment="1">
      <alignment horizontal="center" vertical="top"/>
    </xf>
    <xf numFmtId="174" fontId="32" fillId="0" borderId="14" xfId="0" applyNumberFormat="1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36" fillId="0" borderId="14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9" fontId="32" fillId="0" borderId="14" xfId="0" applyNumberFormat="1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 horizontal="left" indent="1"/>
    </xf>
    <xf numFmtId="0" fontId="40" fillId="0" borderId="0" xfId="0" applyFont="1" applyAlignment="1">
      <alignment horizontal="left" indent="2"/>
    </xf>
    <xf numFmtId="0" fontId="44" fillId="0" borderId="0" xfId="0" applyFont="1" applyAlignment="1">
      <alignment/>
    </xf>
    <xf numFmtId="0" fontId="7" fillId="0" borderId="0" xfId="20" applyAlignment="1">
      <alignment horizontal="left" indent="4"/>
    </xf>
    <xf numFmtId="49" fontId="0" fillId="7" borderId="14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left" indent="1"/>
    </xf>
    <xf numFmtId="0" fontId="12" fillId="0" borderId="42" xfId="0" applyFont="1" applyBorder="1" applyAlignment="1">
      <alignment horizontal="left" indent="1"/>
    </xf>
    <xf numFmtId="0" fontId="11" fillId="0" borderId="42" xfId="0" applyFont="1" applyBorder="1" applyAlignment="1">
      <alignment horizontal="left" indent="1"/>
    </xf>
    <xf numFmtId="0" fontId="12" fillId="0" borderId="42" xfId="0" applyFont="1" applyBorder="1" applyAlignment="1">
      <alignment horizontal="left" indent="3"/>
    </xf>
    <xf numFmtId="0" fontId="45" fillId="0" borderId="0" xfId="0" applyFont="1" applyAlignment="1">
      <alignment horizontal="centerContinuous"/>
    </xf>
    <xf numFmtId="0" fontId="1" fillId="8" borderId="43" xfId="0" applyFont="1" applyFill="1" applyBorder="1" applyAlignment="1">
      <alignment horizontal="left" indent="1"/>
    </xf>
    <xf numFmtId="0" fontId="45" fillId="0" borderId="0" xfId="0" applyFont="1" applyAlignment="1">
      <alignment horizontal="left" indent="1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left" indent="1"/>
    </xf>
    <xf numFmtId="0" fontId="12" fillId="0" borderId="2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52" xfId="0" applyFont="1" applyBorder="1" applyAlignment="1">
      <alignment horizontal="left" indent="1"/>
    </xf>
    <xf numFmtId="0" fontId="12" fillId="0" borderId="50" xfId="0" applyFont="1" applyBorder="1" applyAlignment="1">
      <alignment horizontal="left" indent="3"/>
    </xf>
    <xf numFmtId="49" fontId="33" fillId="9" borderId="14" xfId="0" applyNumberFormat="1" applyFont="1" applyFill="1" applyBorder="1" applyAlignment="1">
      <alignment horizontal="center" vertical="center" wrapText="1"/>
    </xf>
    <xf numFmtId="49" fontId="15" fillId="9" borderId="14" xfId="0" applyNumberFormat="1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/>
    </xf>
    <xf numFmtId="0" fontId="32" fillId="0" borderId="2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/>
    </xf>
    <xf numFmtId="0" fontId="32" fillId="0" borderId="32" xfId="0" applyFont="1" applyBorder="1" applyAlignment="1">
      <alignment horizontal="center" vertical="top"/>
    </xf>
    <xf numFmtId="9" fontId="32" fillId="0" borderId="14" xfId="0" applyNumberFormat="1" applyFont="1" applyBorder="1" applyAlignment="1">
      <alignment horizontal="center" vertical="top"/>
    </xf>
    <xf numFmtId="0" fontId="32" fillId="0" borderId="14" xfId="0" applyFont="1" applyBorder="1" applyAlignment="1" quotePrefix="1">
      <alignment horizontal="center" vertical="top"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 horizontal="centerContinuous"/>
    </xf>
    <xf numFmtId="49" fontId="0" fillId="9" borderId="0" xfId="0" applyNumberFormat="1" applyFont="1" applyFill="1" applyBorder="1" applyAlignment="1">
      <alignment horizontal="center" vertical="center" wrapText="1"/>
    </xf>
    <xf numFmtId="0" fontId="47" fillId="9" borderId="0" xfId="0" applyFont="1" applyFill="1" applyBorder="1" applyAlignment="1">
      <alignment/>
    </xf>
    <xf numFmtId="49" fontId="47" fillId="9" borderId="14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9" fillId="0" borderId="23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74" fontId="15" fillId="0" borderId="14" xfId="0" applyNumberFormat="1" applyFont="1" applyFill="1" applyBorder="1" applyAlignment="1" quotePrefix="1">
      <alignment horizontal="center" vertical="top" wrapText="1"/>
    </xf>
    <xf numFmtId="49" fontId="50" fillId="7" borderId="14" xfId="0" applyNumberFormat="1" applyFont="1" applyFill="1" applyBorder="1" applyAlignment="1">
      <alignment horizontal="center" vertical="center" wrapText="1"/>
    </xf>
    <xf numFmtId="49" fontId="50" fillId="3" borderId="14" xfId="0" applyNumberFormat="1" applyFont="1" applyFill="1" applyBorder="1" applyAlignment="1">
      <alignment horizontal="center" vertical="center" wrapText="1"/>
    </xf>
    <xf numFmtId="49" fontId="48" fillId="6" borderId="14" xfId="0" applyNumberFormat="1" applyFont="1" applyFill="1" applyBorder="1" applyAlignment="1">
      <alignment horizontal="center" vertical="center" wrapText="1"/>
    </xf>
    <xf numFmtId="49" fontId="50" fillId="4" borderId="14" xfId="0" applyNumberFormat="1" applyFont="1" applyFill="1" applyBorder="1" applyAlignment="1">
      <alignment horizontal="center" vertical="center" wrapText="1"/>
    </xf>
    <xf numFmtId="49" fontId="50" fillId="5" borderId="14" xfId="0" applyNumberFormat="1" applyFont="1" applyFill="1" applyBorder="1" applyAlignment="1">
      <alignment horizontal="center" vertical="center" wrapText="1"/>
    </xf>
    <xf numFmtId="0" fontId="51" fillId="0" borderId="14" xfId="20" applyFont="1" applyFill="1" applyBorder="1" applyAlignment="1">
      <alignment horizontal="center" vertical="top"/>
    </xf>
    <xf numFmtId="0" fontId="10" fillId="0" borderId="38" xfId="0" applyFont="1" applyBorder="1" applyAlignment="1">
      <alignment horizontal="center"/>
    </xf>
    <xf numFmtId="0" fontId="12" fillId="0" borderId="54" xfId="0" applyFont="1" applyBorder="1" applyAlignment="1">
      <alignment horizontal="left" indent="1"/>
    </xf>
    <xf numFmtId="0" fontId="12" fillId="0" borderId="5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8" fillId="0" borderId="56" xfId="20" applyFont="1" applyBorder="1" applyAlignment="1">
      <alignment horizontal="center"/>
    </xf>
    <xf numFmtId="0" fontId="0" fillId="0" borderId="0" xfId="0" applyNumberFormat="1" applyFont="1" applyAlignment="1">
      <alignment horizontal="left" vertical="top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8" xfId="0" applyFont="1" applyBorder="1" applyAlignment="1" quotePrefix="1">
      <alignment horizontal="center"/>
    </xf>
    <xf numFmtId="0" fontId="12" fillId="0" borderId="36" xfId="0" applyFont="1" applyBorder="1" applyAlignment="1" quotePrefix="1">
      <alignment horizontal="center"/>
    </xf>
    <xf numFmtId="0" fontId="10" fillId="0" borderId="50" xfId="0" applyFont="1" applyBorder="1" applyAlignment="1">
      <alignment horizontal="left" indent="1"/>
    </xf>
    <xf numFmtId="0" fontId="10" fillId="0" borderId="42" xfId="0" applyFont="1" applyBorder="1" applyAlignment="1">
      <alignment horizontal="left" indent="1"/>
    </xf>
    <xf numFmtId="0" fontId="10" fillId="0" borderId="54" xfId="0" applyFont="1" applyBorder="1" applyAlignment="1">
      <alignment horizontal="left" indent="1"/>
    </xf>
    <xf numFmtId="0" fontId="12" fillId="0" borderId="3" xfId="0" applyFont="1" applyBorder="1" applyAlignment="1" quotePrefix="1">
      <alignment horizontal="center"/>
    </xf>
    <xf numFmtId="0" fontId="12" fillId="0" borderId="39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969696"/>
      </font>
      <border/>
    </dxf>
    <dxf>
      <font>
        <color rgb="FFC0C0C0"/>
      </font>
      <border/>
    </dxf>
    <dxf>
      <fill>
        <patternFill>
          <bgColor rgb="FFFFFF99"/>
        </patternFill>
      </fill>
      <border>
        <left style="dotted">
          <color rgb="FFFF0000"/>
        </left>
        <right style="dotted">
          <color rgb="FFFF0000"/>
        </right>
        <top style="dotted"/>
        <bottom style="dotted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15</xdr:row>
      <xdr:rowOff>152400</xdr:rowOff>
    </xdr:from>
    <xdr:to>
      <xdr:col>14</xdr:col>
      <xdr:colOff>342900</xdr:colOff>
      <xdr:row>40</xdr:row>
      <xdr:rowOff>161925</xdr:rowOff>
    </xdr:to>
    <xdr:grpSp>
      <xdr:nvGrpSpPr>
        <xdr:cNvPr id="1" name="Group 2"/>
        <xdr:cNvGrpSpPr>
          <a:grpSpLocks/>
        </xdr:cNvGrpSpPr>
      </xdr:nvGrpSpPr>
      <xdr:grpSpPr>
        <a:xfrm>
          <a:off x="6991350" y="2867025"/>
          <a:ext cx="4800600" cy="5457825"/>
          <a:chOff x="1440" y="576"/>
          <a:chExt cx="3024" cy="3209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3504" y="3513"/>
            <a:ext cx="960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393.5
</a:t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2072" y="3513"/>
            <a:ext cx="14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Farm
</a:t>
            </a:r>
          </a:p>
        </xdr:txBody>
      </xdr:sp>
      <xdr:sp>
        <xdr:nvSpPr>
          <xdr:cNvPr id="4" name="AutoShape 5"/>
          <xdr:cNvSpPr>
            <a:spLocks/>
          </xdr:cNvSpPr>
        </xdr:nvSpPr>
        <xdr:spPr>
          <a:xfrm>
            <a:off x="1440" y="3513"/>
            <a:ext cx="6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9
</a:t>
            </a:r>
          </a:p>
        </xdr:txBody>
      </xdr:sp>
      <xdr:sp>
        <xdr:nvSpPr>
          <xdr:cNvPr id="5" name="AutoShape 6"/>
          <xdr:cNvSpPr>
            <a:spLocks/>
          </xdr:cNvSpPr>
        </xdr:nvSpPr>
        <xdr:spPr>
          <a:xfrm>
            <a:off x="3504" y="3241"/>
            <a:ext cx="960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27
</a:t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2072" y="3241"/>
            <a:ext cx="14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Industrial NLOS
</a:t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1440" y="3241"/>
            <a:ext cx="6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8
</a:t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3504" y="2970"/>
            <a:ext cx="960" cy="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421
</a:t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2072" y="2970"/>
            <a:ext cx="1432" cy="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Industrial LOS
</a:t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1440" y="2970"/>
            <a:ext cx="632" cy="2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7
</a:t>
            </a:r>
          </a:p>
        </xdr:txBody>
      </xdr:sp>
      <xdr:sp>
        <xdr:nvSpPr>
          <xdr:cNvPr id="11" name="AutoShape 12"/>
          <xdr:cNvSpPr>
            <a:spLocks/>
          </xdr:cNvSpPr>
        </xdr:nvSpPr>
        <xdr:spPr>
          <a:xfrm>
            <a:off x="3504" y="2698"/>
            <a:ext cx="960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75
</a:t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2072" y="2698"/>
            <a:ext cx="14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Outdoor NLOS
</a:t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1440" y="2698"/>
            <a:ext cx="6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6
</a:t>
            </a:r>
          </a:p>
        </xdr:txBody>
      </xdr:sp>
      <xdr:sp>
        <xdr:nvSpPr>
          <xdr:cNvPr id="14" name="AutoShape 15"/>
          <xdr:cNvSpPr>
            <a:spLocks/>
          </xdr:cNvSpPr>
        </xdr:nvSpPr>
        <xdr:spPr>
          <a:xfrm>
            <a:off x="3504" y="2425"/>
            <a:ext cx="960" cy="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421
</a:t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2072" y="2425"/>
            <a:ext cx="1432" cy="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Outdoor LOS
</a:t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1440" y="2425"/>
            <a:ext cx="632" cy="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5
</a:t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3504" y="2153"/>
            <a:ext cx="960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20.6
</a:t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2072" y="2153"/>
            <a:ext cx="14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Office NLOS
</a:t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1440" y="2153"/>
            <a:ext cx="6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4
</a:t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3504" y="1881"/>
            <a:ext cx="960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1610
</a:t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>
            <a:off x="2072" y="1881"/>
            <a:ext cx="14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Office LOS
</a:t>
            </a:r>
          </a:p>
        </xdr:txBody>
      </xdr:sp>
      <xdr:sp>
        <xdr:nvSpPr>
          <xdr:cNvPr id="22" name="AutoShape 23"/>
          <xdr:cNvSpPr>
            <a:spLocks/>
          </xdr:cNvSpPr>
        </xdr:nvSpPr>
        <xdr:spPr>
          <a:xfrm>
            <a:off x="1440" y="1881"/>
            <a:ext cx="632" cy="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3
</a:t>
            </a:r>
          </a:p>
        </xdr:txBody>
      </xdr:sp>
      <xdr:sp>
        <xdr:nvSpPr>
          <xdr:cNvPr id="23" name="AutoShape 24"/>
          <xdr:cNvSpPr>
            <a:spLocks/>
          </xdr:cNvSpPr>
        </xdr:nvSpPr>
        <xdr:spPr>
          <a:xfrm>
            <a:off x="3504" y="1440"/>
            <a:ext cx="960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8.2
</a:t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2072" y="1440"/>
            <a:ext cx="1432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Resid. hard NLOS (concrete walls*)
</a:t>
            </a:r>
          </a:p>
        </xdr:txBody>
      </xdr:sp>
      <xdr:sp>
        <xdr:nvSpPr>
          <xdr:cNvPr id="25" name="AutoShape 26"/>
          <xdr:cNvSpPr>
            <a:spLocks/>
          </xdr:cNvSpPr>
        </xdr:nvSpPr>
        <xdr:spPr>
          <a:xfrm>
            <a:off x="1440" y="1440"/>
            <a:ext cx="632" cy="4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2
</a:t>
            </a:r>
          </a:p>
        </xdr:txBody>
      </xdr:sp>
      <xdr:sp>
        <xdr:nvSpPr>
          <xdr:cNvPr id="26" name="AutoShape 27"/>
          <xdr:cNvSpPr>
            <a:spLocks/>
          </xdr:cNvSpPr>
        </xdr:nvSpPr>
        <xdr:spPr>
          <a:xfrm>
            <a:off x="3504" y="1073"/>
            <a:ext cx="960" cy="3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394
</a:t>
            </a:r>
          </a:p>
        </xdr:txBody>
      </xdr:sp>
      <xdr:sp>
        <xdr:nvSpPr>
          <xdr:cNvPr id="27" name="AutoShape 28"/>
          <xdr:cNvSpPr>
            <a:spLocks/>
          </xdr:cNvSpPr>
        </xdr:nvSpPr>
        <xdr:spPr>
          <a:xfrm>
            <a:off x="2072" y="1073"/>
            <a:ext cx="1432" cy="3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Resident. LOS
</a:t>
            </a:r>
          </a:p>
        </xdr:txBody>
      </xdr:sp>
      <xdr:sp>
        <xdr:nvSpPr>
          <xdr:cNvPr id="28" name="AutoShape 29"/>
          <xdr:cNvSpPr>
            <a:spLocks/>
          </xdr:cNvSpPr>
        </xdr:nvSpPr>
        <xdr:spPr>
          <a:xfrm>
            <a:off x="1440" y="1073"/>
            <a:ext cx="632" cy="3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29" name="AutoShape 30"/>
          <xdr:cNvSpPr>
            <a:spLocks/>
          </xdr:cNvSpPr>
        </xdr:nvSpPr>
        <xdr:spPr>
          <a:xfrm>
            <a:off x="3504" y="576"/>
            <a:ext cx="960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Distance [m]
</a:t>
            </a:r>
          </a:p>
        </xdr:txBody>
      </xdr:sp>
      <xdr:sp>
        <xdr:nvSpPr>
          <xdr:cNvPr id="30" name="AutoShape 31"/>
          <xdr:cNvSpPr>
            <a:spLocks/>
          </xdr:cNvSpPr>
        </xdr:nvSpPr>
        <xdr:spPr>
          <a:xfrm>
            <a:off x="2072" y="576"/>
            <a:ext cx="1432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Type of Channel
</a:t>
            </a:r>
          </a:p>
        </xdr:txBody>
      </xdr:sp>
      <xdr:sp>
        <xdr:nvSpPr>
          <xdr:cNvPr id="31" name="AutoShape 32"/>
          <xdr:cNvSpPr>
            <a:spLocks/>
          </xdr:cNvSpPr>
        </xdr:nvSpPr>
        <xdr:spPr>
          <a:xfrm>
            <a:off x="1440" y="576"/>
            <a:ext cx="632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CM
</a:t>
            </a:r>
          </a:p>
        </xdr:txBody>
      </xdr:sp>
      <xdr:sp>
        <xdr:nvSpPr>
          <xdr:cNvPr id="32" name="AutoShape 33"/>
          <xdr:cNvSpPr>
            <a:spLocks/>
          </xdr:cNvSpPr>
        </xdr:nvSpPr>
        <xdr:spPr>
          <a:xfrm>
            <a:off x="1440" y="576"/>
            <a:ext cx="30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4"/>
          <xdr:cNvSpPr>
            <a:spLocks/>
          </xdr:cNvSpPr>
        </xdr:nvSpPr>
        <xdr:spPr>
          <a:xfrm>
            <a:off x="1440" y="1073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5"/>
          <xdr:cNvSpPr>
            <a:spLocks/>
          </xdr:cNvSpPr>
        </xdr:nvSpPr>
        <xdr:spPr>
          <a:xfrm>
            <a:off x="1440" y="1440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6"/>
          <xdr:cNvSpPr>
            <a:spLocks/>
          </xdr:cNvSpPr>
        </xdr:nvSpPr>
        <xdr:spPr>
          <a:xfrm>
            <a:off x="1440" y="1881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7"/>
          <xdr:cNvSpPr>
            <a:spLocks/>
          </xdr:cNvSpPr>
        </xdr:nvSpPr>
        <xdr:spPr>
          <a:xfrm>
            <a:off x="1440" y="2153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8"/>
          <xdr:cNvSpPr>
            <a:spLocks/>
          </xdr:cNvSpPr>
        </xdr:nvSpPr>
        <xdr:spPr>
          <a:xfrm>
            <a:off x="1440" y="2425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9"/>
          <xdr:cNvSpPr>
            <a:spLocks/>
          </xdr:cNvSpPr>
        </xdr:nvSpPr>
        <xdr:spPr>
          <a:xfrm>
            <a:off x="1440" y="2698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40"/>
          <xdr:cNvSpPr>
            <a:spLocks/>
          </xdr:cNvSpPr>
        </xdr:nvSpPr>
        <xdr:spPr>
          <a:xfrm>
            <a:off x="1440" y="2970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1"/>
          <xdr:cNvSpPr>
            <a:spLocks/>
          </xdr:cNvSpPr>
        </xdr:nvSpPr>
        <xdr:spPr>
          <a:xfrm>
            <a:off x="1440" y="3241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2"/>
          <xdr:cNvSpPr>
            <a:spLocks/>
          </xdr:cNvSpPr>
        </xdr:nvSpPr>
        <xdr:spPr>
          <a:xfrm>
            <a:off x="1440" y="3513"/>
            <a:ext cx="30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3"/>
          <xdr:cNvSpPr>
            <a:spLocks/>
          </xdr:cNvSpPr>
        </xdr:nvSpPr>
        <xdr:spPr>
          <a:xfrm>
            <a:off x="1440" y="3785"/>
            <a:ext cx="302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4"/>
          <xdr:cNvSpPr>
            <a:spLocks/>
          </xdr:cNvSpPr>
        </xdr:nvSpPr>
        <xdr:spPr>
          <a:xfrm>
            <a:off x="1440" y="576"/>
            <a:ext cx="0" cy="320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2072" y="576"/>
            <a:ext cx="0" cy="320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6"/>
          <xdr:cNvSpPr>
            <a:spLocks/>
          </xdr:cNvSpPr>
        </xdr:nvSpPr>
        <xdr:spPr>
          <a:xfrm>
            <a:off x="3504" y="576"/>
            <a:ext cx="0" cy="3209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7"/>
          <xdr:cNvSpPr>
            <a:spLocks/>
          </xdr:cNvSpPr>
        </xdr:nvSpPr>
        <xdr:spPr>
          <a:xfrm>
            <a:off x="4464" y="576"/>
            <a:ext cx="0" cy="320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05/15-05-0130-00-004a-stm-cea-leti-cwc-aetherwire-mitsubishi-tdc-harris-ftrd-15-4acfp-response.ppt" TargetMode="External" /><Relationship Id="rId2" Type="http://schemas.openxmlformats.org/officeDocument/2006/relationships/hyperlink" Target="ftp://ieee:wireless@ftp.802wirelessworld.com/15/05/15-05-0113-02-004a-merged-uwb-proposal-ieee-802-15-4a-alt-phy.ppt" TargetMode="External" /><Relationship Id="rId3" Type="http://schemas.openxmlformats.org/officeDocument/2006/relationships/hyperlink" Target="ftp://ieee:wireless@ftp.802wirelessworld.com/15/05/15-05-0132-00-004a-merged-proposal-chaotic-uwb-system-802-15-4a.pdf" TargetMode="External" /><Relationship Id="rId4" Type="http://schemas.openxmlformats.org/officeDocument/2006/relationships/hyperlink" Target="ftp://ieee:wireless@ftp.802wirelessworld.com/15/05/15-05-0132-00-004a-merged-proposal-chaotic-uwb-system-802-15-4a.pdf" TargetMode="External" /><Relationship Id="rId5" Type="http://schemas.openxmlformats.org/officeDocument/2006/relationships/hyperlink" Target="ftp://ieee:wireless@ftp.802wirelessworld.com/15/05/15-05-0127-00-004a-merged-proposal-ds-uwb-with-optional-cs-uwb-un-uwb-band-ieee-802-15-4a.pdf" TargetMode="External" /><Relationship Id="rId6" Type="http://schemas.openxmlformats.org/officeDocument/2006/relationships/hyperlink" Target="ftp://ieee:wireless@ftp.802wirelessworld.com/15/05/15-05-0126-00-004a-nanotron-orthotron-chirp-merged-proposal.ppt" TargetMode="External" /><Relationship Id="rId7" Type="http://schemas.openxmlformats.org/officeDocument/2006/relationships/hyperlink" Target="ftp://ieee:wireless@ftp.802wirelessworld.com/15/05/15-05-0028-02-004a-waveform-modulated-low-rate-uwb-system-proposal-15-4a-alt-phy.ppt" TargetMode="External" /><Relationship Id="rId8" Type="http://schemas.openxmlformats.org/officeDocument/2006/relationships/hyperlink" Target="ftp://ieee:wireless@ftp.802wirelessworld.com/15/05/15-05-0130-00-004a-stm-cea-leti-cwc-aetherwire-mitsubishi-tdc-harris-ftrd-15-4acfp-response.ppt" TargetMode="External" /><Relationship Id="rId9" Type="http://schemas.openxmlformats.org/officeDocument/2006/relationships/hyperlink" Target="ftp://ieee:wireless@ftp.802wirelessworld.com/15/05/15-05-0113-02-004a-merged-uwb-proposal-ieee-802-15-4a-alt-phy.ppt" TargetMode="External" /><Relationship Id="rId10" Type="http://schemas.openxmlformats.org/officeDocument/2006/relationships/hyperlink" Target="ftp://ieee:wireless@ftp.802wirelessworld.com/15/05/15-05-0132-00-004a-merged-proposal-chaotic-uwb-system-802-15-4a.pdf" TargetMode="External" /><Relationship Id="rId11" Type="http://schemas.openxmlformats.org/officeDocument/2006/relationships/hyperlink" Target="ftp://ieee:wireless@ftp.802wirelessworld.com/15/05/15-05-0132-00-004a-merged-proposal-chaotic-uwb-system-802-15-4a.pdf" TargetMode="External" /><Relationship Id="rId12" Type="http://schemas.openxmlformats.org/officeDocument/2006/relationships/hyperlink" Target="ftp://ieee:wireless@ftp.802wirelessworld.com/15/05/15-05-0127-00-004a-merged-proposal-ds-uwb-with-optional-cs-uwb-un-uwb-band-ieee-802-15-4a.pdf" TargetMode="External" /><Relationship Id="rId13" Type="http://schemas.openxmlformats.org/officeDocument/2006/relationships/hyperlink" Target="ftp://ieee:wireless@ftp.802wirelessworld.com/15/05/15-05-0126-00-004a-nanotron-orthotron-chirp-merged-proposal.ppt" TargetMode="External" /><Relationship Id="rId14" Type="http://schemas.openxmlformats.org/officeDocument/2006/relationships/hyperlink" Target="ftp://ieee:wireless@ftp.802wirelessworld.com/15/05/15-05-0028-02-004a-waveform-modulated-low-rate-uwb-system-proposal-15-4a-alt-phy.ppt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05/15-05-0006-01-004a-harris-cfp-response.ppt" TargetMode="External" /><Relationship Id="rId2" Type="http://schemas.openxmlformats.org/officeDocument/2006/relationships/hyperlink" Target="ftp://ieee:wireless@ftp.802wirelessworld.com/15/05/15-05-0026-03-004a-dsss-uwb-radio-system.ppt" TargetMode="External" /><Relationship Id="rId3" Type="http://schemas.openxmlformats.org/officeDocument/2006/relationships/hyperlink" Target="ftp://ieee:wireless@ftp.802wirelessworld.com/15/05/15-05-0013-01-004a-time-domain-cfp-response.ppt" TargetMode="External" /><Relationship Id="rId4" Type="http://schemas.openxmlformats.org/officeDocument/2006/relationships/hyperlink" Target="ftp://ieee:wireless@ftp.802wirelessworld.com/15/05/15-05-0005-00-004a-mitsubishi-electrics-time-hopping-impulse-radio-standards-presentation.ppt" TargetMode="External" /><Relationship Id="rId5" Type="http://schemas.openxmlformats.org/officeDocument/2006/relationships/hyperlink" Target="ftp://ieee:wireless@ftp.802wirelessworld.com/15/05/15-05-0002-01-004a-nanotron-chirp-spread-spectrum-css-phy-presentation.ppt" TargetMode="External" /><Relationship Id="rId6" Type="http://schemas.openxmlformats.org/officeDocument/2006/relationships/hyperlink" Target="ftp://ieee:wireless@ftp.802wirelessworld.com/15/05/15-05-0033-01-004a-enhanced-noncoherent-ook-uwb-phy-and-mac-positioning-and-ranging.ppt" TargetMode="External" /><Relationship Id="rId7" Type="http://schemas.openxmlformats.org/officeDocument/2006/relationships/hyperlink" Target="ftp://ieee:wireless@ftp.802wirelessworld.com/15/05/15-05-0020-02-004a-mcsk-bppm-based-impulse-radio.pdf" TargetMode="External" /><Relationship Id="rId8" Type="http://schemas.openxmlformats.org/officeDocument/2006/relationships/hyperlink" Target="mailto:rrober14@harris.com" TargetMode="External" /><Relationship Id="rId9" Type="http://schemas.openxmlformats.org/officeDocument/2006/relationships/hyperlink" Target="mailto:ilakkis@widebandaccess.com" TargetMode="External" /><Relationship Id="rId10" Type="http://schemas.openxmlformats.org/officeDocument/2006/relationships/hyperlink" Target="mailto:vern.brethour@timedomain.com" TargetMode="External" /><Relationship Id="rId11" Type="http://schemas.openxmlformats.org/officeDocument/2006/relationships/hyperlink" Target="mailto:Andreas.Molisch@ieee.org,%20porlik@merl.com" TargetMode="External" /><Relationship Id="rId12" Type="http://schemas.openxmlformats.org/officeDocument/2006/relationships/hyperlink" Target="mailto:paul.popescu@rd.francetelecom.com" TargetMode="External" /><Relationship Id="rId13" Type="http://schemas.openxmlformats.org/officeDocument/2006/relationships/hyperlink" Target="mailto:J.Lampe@nanotron.com" TargetMode="External" /><Relationship Id="rId14" Type="http://schemas.openxmlformats.org/officeDocument/2006/relationships/hyperlink" Target="mailto:yjpark@keri.re.kr" TargetMode="External" /><Relationship Id="rId15" Type="http://schemas.openxmlformats.org/officeDocument/2006/relationships/hyperlink" Target="mailto:chonglee@skuniv.ac.kr" TargetMode="External" /><Relationship Id="rId16" Type="http://schemas.openxmlformats.org/officeDocument/2006/relationships/hyperlink" Target="ftp://ieee:wireless@ftp.802wirelessworld.com/15/05/15-05-0014-02-004a-ft-proposal.ppt" TargetMode="External" /><Relationship Id="rId17" Type="http://schemas.openxmlformats.org/officeDocument/2006/relationships/hyperlink" Target="ftp://ieee:wireless@ftp.802wirelessworld.com/15/05/15-05-0025-03-004a-dbo-csk-proposal-4a.pdf" TargetMode="External" /><Relationship Id="rId18" Type="http://schemas.openxmlformats.org/officeDocument/2006/relationships/hyperlink" Target="ftp://ieee:wireless@ftp.802wirelessworld.com/15/05/15-05-0032-02-004a-proposed-code-sequences-modulation-coding-ieee-802-15-4a-alt-phy.ppt" TargetMode="External" /><Relationship Id="rId19" Type="http://schemas.openxmlformats.org/officeDocument/2006/relationships/hyperlink" Target="ftp://ieee:wireless@ftp.802wirelessworld.com/15/05/15-05-0011-01-004a-stm-cea-leti-cwc-aetherwire-15-4acfp-response.ppt" TargetMode="External" /><Relationship Id="rId20" Type="http://schemas.openxmlformats.org/officeDocument/2006/relationships/hyperlink" Target="ftp://ieee:wireless@ftp.802wirelessworld.com/15/05/15-05-0019-01-004a-impulsive-direct-sequence-uwb-wireless-networks-with-node-cooperation-relaying.pdf" TargetMode="External" /><Relationship Id="rId21" Type="http://schemas.openxmlformats.org/officeDocument/2006/relationships/hyperlink" Target="mailto:kyunglee@orthotron.com" TargetMode="External" /><Relationship Id="rId22" Type="http://schemas.openxmlformats.org/officeDocument/2006/relationships/hyperlink" Target="mailto:chinfrancois@i2r.a-star.edu.sg" TargetMode="External" /><Relationship Id="rId23" Type="http://schemas.openxmlformats.org/officeDocument/2006/relationships/hyperlink" Target="mailto:patrick@aetherwire.com,%20philippe.rouzet@st.com,%20Ouvry@chartreuse.cea.fr" TargetMode="External" /><Relationship Id="rId24" Type="http://schemas.openxmlformats.org/officeDocument/2006/relationships/hyperlink" Target="mailto:Naiel.Askar@ga.com" TargetMode="External" /><Relationship Id="rId25" Type="http://schemas.openxmlformats.org/officeDocument/2006/relationships/hyperlink" Target="mailto:honggang@nict.go.jp" TargetMode="External" /><Relationship Id="rId26" Type="http://schemas.openxmlformats.org/officeDocument/2006/relationships/hyperlink" Target="ftp://ieee:wireless@ftp.802wirelessworld.com/15/05/15-05-0016-02-004a-general-atomics-cfp-response.pdf" TargetMode="External" /><Relationship Id="rId27" Type="http://schemas.openxmlformats.org/officeDocument/2006/relationships/hyperlink" Target="ftp://ieee:wireless@ftp.802wirelessworld.com/15/05/15-05-0025-03-004a-dbo-csk-proposal-4a.pdf" TargetMode="External" /><Relationship Id="rId28" Type="http://schemas.openxmlformats.org/officeDocument/2006/relationships/hyperlink" Target="ftp://ieee:wireless@ftp.802wirelessworld.com/15/05/15-05-0025-03-004a-dbo-csk-proposal-4a.pdf" TargetMode="External" /><Relationship Id="rId29" Type="http://schemas.openxmlformats.org/officeDocument/2006/relationships/hyperlink" Target="ftp://ieee:wireless@ftp.802wirelessworld.com/15/05/15-05-0025-03-004a-dbo-csk-proposal-4a.pdf" TargetMode="External" /><Relationship Id="rId30" Type="http://schemas.openxmlformats.org/officeDocument/2006/relationships/hyperlink" Target="ftp://ieee:wireless@ftp.802wirelessworld.com/15/05/15-05-0025-03-004a-dbo-csk-proposal-4a.pdf" TargetMode="External" /><Relationship Id="rId31" Type="http://schemas.openxmlformats.org/officeDocument/2006/relationships/hyperlink" Target="ftp://ieee:wireless@ftp.802wirelessworld.com/15/05/15-05-0025-03-004a-dbo-csk-proposal-4a.pdf" TargetMode="External" /><Relationship Id="rId32" Type="http://schemas.openxmlformats.org/officeDocument/2006/relationships/hyperlink" Target="mailto:kyunglee@orthotron.com" TargetMode="External" /><Relationship Id="rId33" Type="http://schemas.openxmlformats.org/officeDocument/2006/relationships/hyperlink" Target="mailto:kyunglee@orthotron.com" TargetMode="External" /><Relationship Id="rId34" Type="http://schemas.openxmlformats.org/officeDocument/2006/relationships/hyperlink" Target="mailto:kyunglee@orthotron.com" TargetMode="External" /><Relationship Id="rId35" Type="http://schemas.openxmlformats.org/officeDocument/2006/relationships/hyperlink" Target="mailto:kyunglee@orthotron.com" TargetMode="External" /><Relationship Id="rId36" Type="http://schemas.openxmlformats.org/officeDocument/2006/relationships/hyperlink" Target="mailto:kyunglee@orthotron.com" TargetMode="External" /><Relationship Id="rId37" Type="http://schemas.openxmlformats.org/officeDocument/2006/relationships/hyperlink" Target="ftp://ieee:wireless@ftp.802wirelessworld.com/15/05/15-05-0011-01-004a-stm-cea-leti-cwc-aetherwire-15-4acfp-response.ppt" TargetMode="External" /><Relationship Id="rId38" Type="http://schemas.openxmlformats.org/officeDocument/2006/relationships/hyperlink" Target="ftp://ieee:wireless@ftp.802wirelessworld.com/15/05/15-05-0011-01-004a-stm-cea-leti-cwc-aetherwire-15-4acfp-response.ppt" TargetMode="External" /><Relationship Id="rId39" Type="http://schemas.openxmlformats.org/officeDocument/2006/relationships/hyperlink" Target="ftp://ieee:wireless@ftp.802wirelessworld.com/15/05/15-05-0011-01-004a-stm-cea-leti-cwc-aetherwire-15-4acfp-response.ppt" TargetMode="External" /><Relationship Id="rId40" Type="http://schemas.openxmlformats.org/officeDocument/2006/relationships/hyperlink" Target="ftp://ieee:wireless@ftp.802wirelessworld.com/15/05/15-05-0011-01-004a-stm-cea-leti-cwc-aetherwire-15-4acfp-response.ppt" TargetMode="External" /><Relationship Id="rId41" Type="http://schemas.openxmlformats.org/officeDocument/2006/relationships/hyperlink" Target="ftp://ieee:wireless@ftp.802wirelessworld.com/15/05/15-05-0011-01-004a-stm-cea-leti-cwc-aetherwire-15-4acfp-response.ppt" TargetMode="External" /><Relationship Id="rId42" Type="http://schemas.openxmlformats.org/officeDocument/2006/relationships/hyperlink" Target="ftp://ieee:wireless@ftp.802wirelessworld.com/15/05/15-05-0011-01-004a-stm-cea-leti-cwc-aetherwire-15-4acfp-response.ppt" TargetMode="External" /><Relationship Id="rId43" Type="http://schemas.openxmlformats.org/officeDocument/2006/relationships/hyperlink" Target="mailto:patrick@aetherwire.com,%20philippe.rouzet@st.com,%20Ouvry@chartreuse.cea.fr" TargetMode="External" /><Relationship Id="rId44" Type="http://schemas.openxmlformats.org/officeDocument/2006/relationships/hyperlink" Target="mailto:patrick@aetherwire.com,%20philippe.rouzet@st.com,%20Ouvry@chartreuse.cea.fr" TargetMode="External" /><Relationship Id="rId45" Type="http://schemas.openxmlformats.org/officeDocument/2006/relationships/hyperlink" Target="mailto:patrick@aetherwire.com,%20philippe.rouzet@st.com,%20Ouvry@chartreuse.cea.fr" TargetMode="External" /><Relationship Id="rId46" Type="http://schemas.openxmlformats.org/officeDocument/2006/relationships/hyperlink" Target="mailto:patrick@aetherwire.com,%20philippe.rouzet@st.com,%20Ouvry@chartreuse.cea.fr" TargetMode="External" /><Relationship Id="rId47" Type="http://schemas.openxmlformats.org/officeDocument/2006/relationships/hyperlink" Target="mailto:patrick@aetherwire.com,%20philippe.rouzet@st.com,%20Ouvry@chartreuse.cea.fr" TargetMode="External" /><Relationship Id="rId48" Type="http://schemas.openxmlformats.org/officeDocument/2006/relationships/hyperlink" Target="mailto:patrick@aetherwire.com,%20philippe.rouzet@st.com,%20Ouvry@chartreuse.cea.fr" TargetMode="External" /><Relationship Id="rId49" Type="http://schemas.openxmlformats.org/officeDocument/2006/relationships/hyperlink" Target="mailto:Naiel.Askar@ga.com" TargetMode="External" /><Relationship Id="rId50" Type="http://schemas.openxmlformats.org/officeDocument/2006/relationships/hyperlink" Target="ftp://ieee:wireless@ftp.802wirelessworld.com/15/05/15-05-0016-02-004a-general-atomics-cfp-response.pdf" TargetMode="External" /><Relationship Id="rId51" Type="http://schemas.openxmlformats.org/officeDocument/2006/relationships/hyperlink" Target="ftp://ieee:wireless@ftp.802wirelessworld.com/15/05/15-05-0019-01-004a-impulsive-direct-sequence-uwb-wireless-networks-with-node-cooperation-relaying.pdf" TargetMode="External" /><Relationship Id="rId52" Type="http://schemas.openxmlformats.org/officeDocument/2006/relationships/hyperlink" Target="mailto:honggang@nict.go.jp" TargetMode="External" /><Relationship Id="rId53" Type="http://schemas.openxmlformats.org/officeDocument/2006/relationships/hyperlink" Target="ftp://ieee:wireless@ftp.802wirelessworld.com/15/05/15-05-0019-01-004a-impulsive-direct-sequence-uwb-wireless-networks-with-node-cooperation-relaying.pdf" TargetMode="External" /><Relationship Id="rId54" Type="http://schemas.openxmlformats.org/officeDocument/2006/relationships/hyperlink" Target="mailto:honggang@nict.go.jp" TargetMode="External" /><Relationship Id="rId55" Type="http://schemas.openxmlformats.org/officeDocument/2006/relationships/hyperlink" Target="ftp://ieee:wireless@ftp.802wirelessworld.com/15/05/15-05-0005-00-004a-mitsubishi-electrics-time-hopping-impulse-radio-standards-presentation.ppt" TargetMode="External" /><Relationship Id="rId56" Type="http://schemas.openxmlformats.org/officeDocument/2006/relationships/hyperlink" Target="mailto:Andreas.Molisch@ieee.org,%20porlik@merl.com" TargetMode="External" /><Relationship Id="rId57" Type="http://schemas.openxmlformats.org/officeDocument/2006/relationships/hyperlink" Target="ftp://ieee:wireless@ftp.802wirelessworld.com/15/04/15-04-0689-00-004a-nanotron-chirp-spread-spectrum-proposal.doc" TargetMode="External" /><Relationship Id="rId58" Type="http://schemas.openxmlformats.org/officeDocument/2006/relationships/hyperlink" Target="ftp://ieee:wireless@ftp.802wirelessworld.com/15/05/15-05-0030-02-004a-samsung-electronics-sait-cfp-presentation.pdf" TargetMode="External" /><Relationship Id="rId59" Type="http://schemas.openxmlformats.org/officeDocument/2006/relationships/hyperlink" Target="ftp://ieee:wireless@ftp.802wirelessworld.com/15/05/15-05-0021-01-004a-low-rate-ds-uwb-tg4a.ppt" TargetMode="External" /><Relationship Id="rId60" Type="http://schemas.openxmlformats.org/officeDocument/2006/relationships/hyperlink" Target="ftp://ieee:wireless@ftp.802wirelessworld.com/15/05/15-05-0028-01-004a-waveform-modulated-low-rate-uwb-system-proposal-15-4a-alt-phy.ppt" TargetMode="External" /><Relationship Id="rId61" Type="http://schemas.openxmlformats.org/officeDocument/2006/relationships/hyperlink" Target="ftp://ieee:wireless@ftp.802wirelessworld.com/15/05/15-05-0010-04-004a-chaotic-pulse-based-communication-system-proposal.ppt" TargetMode="External" /><Relationship Id="rId62" Type="http://schemas.openxmlformats.org/officeDocument/2006/relationships/hyperlink" Target="ftp://ieee:wireless@ftp.802wirelessworld.com/15/05/15-05-0003-00-004a-alternative-uwb-system-physical-layer-proposal-802-15-4a.pdf" TargetMode="External" /><Relationship Id="rId63" Type="http://schemas.openxmlformats.org/officeDocument/2006/relationships/hyperlink" Target="mailto:ChiaChin.Chong@samsung.com" TargetMode="External" /><Relationship Id="rId64" Type="http://schemas.openxmlformats.org/officeDocument/2006/relationships/hyperlink" Target="mailto:matt.welborn@freescale.com" TargetMode="External" /><Relationship Id="rId65" Type="http://schemas.openxmlformats.org/officeDocument/2006/relationships/hyperlink" Target="mailto:sychang@ecs.csus.edu" TargetMode="External" /><Relationship Id="rId66" Type="http://schemas.openxmlformats.org/officeDocument/2006/relationships/hyperlink" Target="mailto:clee7@etri.re.kr" TargetMode="External" /><Relationship Id="rId67" Type="http://schemas.openxmlformats.org/officeDocument/2006/relationships/hyperlink" Target="mailto:rqiu@tntech.edu" TargetMode="External" /><Relationship Id="rId68" Type="http://schemas.openxmlformats.org/officeDocument/2006/relationships/hyperlink" Target="ftp://ieee:wireless@ftp.802wirelessworld.com/15/05/15-05-0002-01-004a-nanotron-chirp-spread-spectrum-css-phy-presentation.ppt" TargetMode="External" /><Relationship Id="rId69" Type="http://schemas.openxmlformats.org/officeDocument/2006/relationships/hyperlink" Target="mailto:J.Lampe@nanotron.com" TargetMode="External" /><Relationship Id="rId70" Type="http://schemas.openxmlformats.org/officeDocument/2006/relationships/hyperlink" Target="ftp://ieee:wireless@ftp.802wirelessworld.com/15/04/15-04-0689-00-004a-nanotron-chirp-spread-spectrum-proposal.doc" TargetMode="External" /><Relationship Id="rId71" Type="http://schemas.openxmlformats.org/officeDocument/2006/relationships/hyperlink" Target="mailto:danr@eng.tau.ac.il" TargetMode="External" /><Relationship Id="rId72" Type="http://schemas.openxmlformats.org/officeDocument/2006/relationships/hyperlink" Target="ftp://ieee:wireless@ftp.802wirelessworld.com/15/05/15-05-0052-01-004a-symbol-interleaved-impulse-radio-cfp-presentation.ppt" TargetMode="External" /><Relationship Id="rId73" Type="http://schemas.openxmlformats.org/officeDocument/2006/relationships/hyperlink" Target="mailto:danr@eng.tau.ac.il" TargetMode="External" /><Relationship Id="rId74" Type="http://schemas.openxmlformats.org/officeDocument/2006/relationships/hyperlink" Target="ftp://ieee:wireless@ftp.802wirelessworld.com/15/05/15-05-0052-01-004a-symbol-interleaved-impulse-radio-cfp-presentation.ppt" TargetMode="External" /><Relationship Id="rId75" Type="http://schemas.openxmlformats.org/officeDocument/2006/relationships/hyperlink" Target="mailto:danr@eng.tau.ac.il" TargetMode="External" /><Relationship Id="rId76" Type="http://schemas.openxmlformats.org/officeDocument/2006/relationships/hyperlink" Target="ftp://ieee:wireless@ftp.802wirelessworld.com/15/05/15-05-0052-01-004a-symbol-interleaved-impulse-radio-cfp-presentation.ppt" TargetMode="External" /><Relationship Id="rId77" Type="http://schemas.openxmlformats.org/officeDocument/2006/relationships/hyperlink" Target="mailto:mtanahashi@trda-inc.com" TargetMode="External" /><Relationship Id="rId78" Type="http://schemas.openxmlformats.org/officeDocument/2006/relationships/hyperlink" Target="mailto:Fabrice.Legrand@fr.thalesgroup.com" TargetMode="External" /><Relationship Id="rId79" Type="http://schemas.openxmlformats.org/officeDocument/2006/relationships/hyperlink" Target="ftp://ieee:wireless@ftp.802wirelessworld.com/15/05/15-05-0015-02-004a-taiyoyudentrda-small-form-factor-ceramic-antenna.ppt" TargetMode="External" /><Relationship Id="rId80" Type="http://schemas.openxmlformats.org/officeDocument/2006/relationships/hyperlink" Target="ftp://ieee:wireless@ftp.802wirelessworld.com/15/05/15-05-0008-01-004a-thales-uwb-ir.ppt" TargetMode="External" /><Relationship Id="rId81" Type="http://schemas.openxmlformats.org/officeDocument/2006/relationships/hyperlink" Target="ftp://ieee:wireless@ftp.802wirelessworld.com/15/04/15-04-0716-01-004a-nict-fujitsu-oki-pulsed-ds-uwb-with-optional-cs-uwb.pdf" TargetMode="External" /><Relationship Id="rId82" Type="http://schemas.openxmlformats.org/officeDocument/2006/relationships/hyperlink" Target="mailto:kohno@ynu.ac.jp" TargetMode="External" /><Relationship Id="rId83" Type="http://schemas.openxmlformats.org/officeDocument/2006/relationships/hyperlink" Target="ftp://ieee:wireless@ftp.802wirelessworld.com/15/05/15-05-0030-02-004a-samsung-electronics-sait-cfp-presentation.pdf" TargetMode="External" /><Relationship Id="rId84" Type="http://schemas.openxmlformats.org/officeDocument/2006/relationships/hyperlink" Target="mailto:namhyong.kim@samsung.com" TargetMode="External" /><Relationship Id="rId85" Type="http://schemas.openxmlformats.org/officeDocument/2006/relationships/hyperlink" Target="ftp://ieee:wireless@ftp.802wirelessworld.com/15/05/15-05-0042-00-004a-samsung-dm-chaos-range-estimationfinal.ppt" TargetMode="External" /><Relationship Id="rId86" Type="http://schemas.openxmlformats.org/officeDocument/2006/relationships/hyperlink" Target="mailto:a-maeki@crl.hitachi.co.jp" TargetMode="External" /><Relationship Id="rId87" Type="http://schemas.openxmlformats.org/officeDocument/2006/relationships/hyperlink" Target="ftp://ieee:wireless@ftp.802wirelessworld.com/15/04/15-04-0715-02-004a-hitachi-ds-uwb-ir-proposal-4a.ppt" TargetMode="External" /><Relationship Id="rId88" Type="http://schemas.openxmlformats.org/officeDocument/2006/relationships/hyperlink" Target="ftp://ieee:wireless@ftp.802wirelessworld.com/15/05/15-05-0029-00-004a-dbo-csk-proposal-15-4a.doc" TargetMode="External" /><Relationship Id="rId89" Type="http://schemas.openxmlformats.org/officeDocument/2006/relationships/hyperlink" Target="ftp://ieee:wireless@ftp.802wirelessworld.com/15/05/15-05-0029-00-004a-dbo-csk-proposal-15-4a.doc" TargetMode="External" /><Relationship Id="rId90" Type="http://schemas.openxmlformats.org/officeDocument/2006/relationships/hyperlink" Target="mailto:sychang@ecs.csus.edu" TargetMode="External" /><Relationship Id="rId91" Type="http://schemas.openxmlformats.org/officeDocument/2006/relationships/hyperlink" Target="ftp://ieee:wireless@ftp.802wirelessworld.com/15/05/15-05-0130-00-004a-stm-cea-leti-cwc-aetherwire-mitsubishi-tdc-harris-ftrd-15-4acfp-response.ppt" TargetMode="External" /><Relationship Id="rId92" Type="http://schemas.openxmlformats.org/officeDocument/2006/relationships/hyperlink" Target="ftp://ieee:wireless@ftp.802wirelessworld.com/15/05/15-05-0113-02-004a-merged-uwb-proposal-ieee-802-15-4a-alt-phy.ppt" TargetMode="External" /><Relationship Id="rId93" Type="http://schemas.openxmlformats.org/officeDocument/2006/relationships/hyperlink" Target="ftp://ieee:wireless@ftp.802wirelessworld.com/15/05/15-05-0132-00-004a-merged-proposal-chaotic-uwb-system-802-15-4a.pdf" TargetMode="External" /><Relationship Id="rId94" Type="http://schemas.openxmlformats.org/officeDocument/2006/relationships/hyperlink" Target="ftp://ieee:wireless@ftp.802wirelessworld.com/15/05/15-05-0132-00-004a-merged-proposal-chaotic-uwb-system-802-15-4a.pdf" TargetMode="External" /><Relationship Id="rId95" Type="http://schemas.openxmlformats.org/officeDocument/2006/relationships/hyperlink" Target="ftp://ieee:wireless@ftp.802wirelessworld.com/15/05/15-05-0127-00-004a-merged-proposal-ds-uwb-with-optional-cs-uwb-un-uwb-band-ieee-802-15-4a.pdf" TargetMode="External" /><Relationship Id="rId96" Type="http://schemas.openxmlformats.org/officeDocument/2006/relationships/hyperlink" Target="ftp://ieee:wireless@ftp.802wirelessworld.com/15/05/15-05-0126-00-004a-nanotron-orthotron-chirp-merged-proposal.ppt" TargetMode="External" /><Relationship Id="rId97" Type="http://schemas.openxmlformats.org/officeDocument/2006/relationships/hyperlink" Target="ftp://ieee:wireless@ftp.802wirelessworld.com/15/05/15-05-0028-02-004a-waveform-modulated-low-rate-uwb-system-proposal-15-4a-alt-phy.ppt" TargetMode="External" /><Relationship Id="rId98" Type="http://schemas.openxmlformats.org/officeDocument/2006/relationships/comments" Target="../comments2.xml" /><Relationship Id="rId99" Type="http://schemas.openxmlformats.org/officeDocument/2006/relationships/vmlDrawing" Target="../drawings/vmlDrawing2.vml" /><Relationship Id="rId10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05/15-05-0008-01-004a-thales-uwb-ir.ppt" TargetMode="External" /><Relationship Id="rId2" Type="http://schemas.openxmlformats.org/officeDocument/2006/relationships/hyperlink" Target="ftp://ieee:wireless@ftp.802wirelessworld.com/15/05/15-05-0015-02-004a-taiyoyudentrda-small-form-factor-ceramic-antenna.ppt" TargetMode="External" /><Relationship Id="rId3" Type="http://schemas.openxmlformats.org/officeDocument/2006/relationships/hyperlink" Target="ftp://ieee:wireless@ftp.802wirelessworld.com/15/04/15-04-0715-02-004a-hitachi-ds-uwb-ir-proposal-4a.ppt" TargetMode="External" /><Relationship Id="rId4" Type="http://schemas.openxmlformats.org/officeDocument/2006/relationships/hyperlink" Target="ftp://ieee:wireless@ftp.802wirelessworld.com/15/05/15-05-0006-01-004a-harris-cfp-response.ppt" TargetMode="External" /><Relationship Id="rId5" Type="http://schemas.openxmlformats.org/officeDocument/2006/relationships/hyperlink" Target="ftp://ieee:wireless@ftp.802wirelessworld.com/15/04/15-04-0716-01-004a-nict-fujitsu-oki-pulsed-ds-uwb-with-optional-cs-uwb.pdf" TargetMode="External" /><Relationship Id="rId6" Type="http://schemas.openxmlformats.org/officeDocument/2006/relationships/hyperlink" Target="ftp://ieee:wireless@ftp.802wirelessworld.com/15/05/15-05-0052-01-004a-symbol-interleaved-impulse-radio-cfp-presentation.ppt" TargetMode="External" /><Relationship Id="rId7" Type="http://schemas.openxmlformats.org/officeDocument/2006/relationships/hyperlink" Target="ftp://ieee:wireless@ftp.802wirelessworld.com/15/05/15-05-0026-03-004a-dsss-uwb-radio-system.ppt" TargetMode="External" /><Relationship Id="rId8" Type="http://schemas.openxmlformats.org/officeDocument/2006/relationships/hyperlink" Target="ftp://ieee:wireless@ftp.802wirelessworld.com/15/05/15-05-0013-01-004a-time-domain-cfp-response.ppt" TargetMode="External" /><Relationship Id="rId9" Type="http://schemas.openxmlformats.org/officeDocument/2006/relationships/hyperlink" Target="ftp://ieee:wireless@ftp.802wirelessworld.com/15/05/15-05-0005-00-004a-mitsubishi-electrics-time-hopping-impulse-radio-standards-presentation.ppt" TargetMode="External" /><Relationship Id="rId10" Type="http://schemas.openxmlformats.org/officeDocument/2006/relationships/hyperlink" Target="ftp://ieee:wireless@ftp.802wirelessworld.com/15/05/15-05-0002-01-004a-nanotron-chirp-spread-spectrum-css-phy-presentation.ppt" TargetMode="External" /><Relationship Id="rId11" Type="http://schemas.openxmlformats.org/officeDocument/2006/relationships/hyperlink" Target="ftp://ieee:wireless@ftp.802wirelessworld.com/15/05/15-05-0033-01-004a-enhanced-noncoherent-ook-uwb-phy-and-mac-positioning-and-ranging.ppt" TargetMode="External" /><Relationship Id="rId12" Type="http://schemas.openxmlformats.org/officeDocument/2006/relationships/hyperlink" Target="ftp://ieee:wireless@ftp.802wirelessworld.com/15/04/15-04-0704-02-004a-staccato-uwb-phy-proposal.ppt" TargetMode="External" /><Relationship Id="rId13" Type="http://schemas.openxmlformats.org/officeDocument/2006/relationships/hyperlink" Target="ftp://ieee:wireless@ftp.802wirelessworld.com/15/05/15-05-0042-00-004a-samsung-dm-chaos-range-estimationfinal.ppt" TargetMode="External" /><Relationship Id="rId14" Type="http://schemas.openxmlformats.org/officeDocument/2006/relationships/hyperlink" Target="ftp://ieee:wireless@ftp.802wirelessworld.com/15/05/15-05-0020-02-004a-mcsk-bppm-based-impulse-radio.pdf" TargetMode="External" /><Relationship Id="rId15" Type="http://schemas.openxmlformats.org/officeDocument/2006/relationships/hyperlink" Target="ftp://ieee:wireless@ftp.802wirelessworld.com/15/05/15-05-0025-03-004a-dbo-csk-proposal-4a.pdf" TargetMode="External" /><Relationship Id="rId16" Type="http://schemas.openxmlformats.org/officeDocument/2006/relationships/hyperlink" Target="ftp://ieee:wireless@ftp.802wirelessworld.com/15/05/15-05-0032-02-004a-proposed-code-sequences-modulation-coding-ieee-802-15-4a-alt-phy.ppt" TargetMode="External" /><Relationship Id="rId17" Type="http://schemas.openxmlformats.org/officeDocument/2006/relationships/hyperlink" Target="ftp://ieee:wireless@ftp.802wirelessworld.com/15/05/15-05-0011-01-004a-stm-cea-leti-cwc-aetherwire-15-4acfp-response.ppt" TargetMode="External" /><Relationship Id="rId18" Type="http://schemas.openxmlformats.org/officeDocument/2006/relationships/hyperlink" Target="ftp://ieee:wireless@ftp.802wirelessworld.com/15/05/15-05-0019-01-004a-impulsive-direct-sequence-uwb-wireless-networks-with-node-cooperation-relaying.pdf" TargetMode="External" /><Relationship Id="rId19" Type="http://schemas.openxmlformats.org/officeDocument/2006/relationships/hyperlink" Target="ftp://ieee:wireless@ftp.802wirelessworld.com/15/05/15-05-0030-02-004a-samsung-electronics-sait-cfp-presentation.pdf" TargetMode="External" /><Relationship Id="rId20" Type="http://schemas.openxmlformats.org/officeDocument/2006/relationships/hyperlink" Target="ftp://ieee:wireless@ftp.802wirelessworld.com/15/05/15-05-0021-01-004a-low-rate-ds-uwb-tg4a.ppt" TargetMode="External" /><Relationship Id="rId21" Type="http://schemas.openxmlformats.org/officeDocument/2006/relationships/hyperlink" Target="ftp://ieee:wireless@ftp.802wirelessworld.com/15/05/15-05-0028-01-004a-waveform-modulated-low-rate-uwb-system-proposal-15-4a-alt-phy.ppt" TargetMode="External" /><Relationship Id="rId22" Type="http://schemas.openxmlformats.org/officeDocument/2006/relationships/hyperlink" Target="ftp://ieee:wireless@ftp.802wirelessworld.com/15/05/15-05-0010-04-004a-chaotic-pulse-based-communication-system-proposal.ppt" TargetMode="External" /><Relationship Id="rId23" Type="http://schemas.openxmlformats.org/officeDocument/2006/relationships/hyperlink" Target="ftp://ieee:wireless@ftp.802wirelessworld.com/15/05/15-05-0003-00-004a-alternative-uwb-system-physical-layer-proposal-802-15-4a.pdf" TargetMode="External" /><Relationship Id="rId24" Type="http://schemas.openxmlformats.org/officeDocument/2006/relationships/hyperlink" Target="ftp://ieee:wireless@ftp.802wirelessworld.com/15/05/15-05-0012-04-004a-wisair-cfp-response-presentation.ppt" TargetMode="External" /><Relationship Id="rId25" Type="http://schemas.openxmlformats.org/officeDocument/2006/relationships/hyperlink" Target="mailto:namhyong.kim@samsung.com" TargetMode="External" /><Relationship Id="rId26" Type="http://schemas.openxmlformats.org/officeDocument/2006/relationships/hyperlink" Target="mailto:kyunglee@orthotron.com" TargetMode="External" /><Relationship Id="rId27" Type="http://schemas.openxmlformats.org/officeDocument/2006/relationships/hyperlink" Target="mailto:ChiaChin.Chong@samsung.com" TargetMode="External" /><Relationship Id="rId28" Type="http://schemas.openxmlformats.org/officeDocument/2006/relationships/hyperlink" Target="mailto:Fabrice.Legrand@fr.thalesgroup.com" TargetMode="External" /><Relationship Id="rId29" Type="http://schemas.openxmlformats.org/officeDocument/2006/relationships/hyperlink" Target="mailto:mtanahashi@trda-inc.com" TargetMode="External" /><Relationship Id="rId30" Type="http://schemas.openxmlformats.org/officeDocument/2006/relationships/hyperlink" Target="mailto:a-maeki@crl.hitachi.co.jp" TargetMode="External" /><Relationship Id="rId31" Type="http://schemas.openxmlformats.org/officeDocument/2006/relationships/hyperlink" Target="mailto:rrober14@harris.com" TargetMode="External" /><Relationship Id="rId32" Type="http://schemas.openxmlformats.org/officeDocument/2006/relationships/hyperlink" Target="mailto:kohno@ynu.ac.jp" TargetMode="External" /><Relationship Id="rId33" Type="http://schemas.openxmlformats.org/officeDocument/2006/relationships/hyperlink" Target="mailto:danr@eng.tau.ac.il" TargetMode="External" /><Relationship Id="rId34" Type="http://schemas.openxmlformats.org/officeDocument/2006/relationships/hyperlink" Target="mailto:ilakkis@widebandaccess.com" TargetMode="External" /><Relationship Id="rId35" Type="http://schemas.openxmlformats.org/officeDocument/2006/relationships/hyperlink" Target="mailto:vern.brethour@timedomain.com" TargetMode="External" /><Relationship Id="rId36" Type="http://schemas.openxmlformats.org/officeDocument/2006/relationships/hyperlink" Target="mailto:Andreas.Molisch@ieee.org,%20porlik@merl.com" TargetMode="External" /><Relationship Id="rId37" Type="http://schemas.openxmlformats.org/officeDocument/2006/relationships/hyperlink" Target="mailto:paul.popescu@rd.francetelecom.com" TargetMode="External" /><Relationship Id="rId38" Type="http://schemas.openxmlformats.org/officeDocument/2006/relationships/hyperlink" Target="mailto:J.Lampe@nanotron.com" TargetMode="External" /><Relationship Id="rId39" Type="http://schemas.openxmlformats.org/officeDocument/2006/relationships/hyperlink" Target="mailto:yjpark@keri.re.kr" TargetMode="External" /><Relationship Id="rId40" Type="http://schemas.openxmlformats.org/officeDocument/2006/relationships/hyperlink" Target="mailto:roberto.aiello@staccatocommunications.com" TargetMode="External" /><Relationship Id="rId41" Type="http://schemas.openxmlformats.org/officeDocument/2006/relationships/hyperlink" Target="mailto:chonglee@skuniv.ac.kr" TargetMode="External" /><Relationship Id="rId42" Type="http://schemas.openxmlformats.org/officeDocument/2006/relationships/hyperlink" Target="mailto:chinfrancois@i2r.a-star.edu.sg" TargetMode="External" /><Relationship Id="rId43" Type="http://schemas.openxmlformats.org/officeDocument/2006/relationships/hyperlink" Target="mailto:patrick@aetherwire.com,%20philippe.rouzet@st.com,%20Ouvry@chartreuse.cea.fr" TargetMode="External" /><Relationship Id="rId44" Type="http://schemas.openxmlformats.org/officeDocument/2006/relationships/hyperlink" Target="mailto:Naiel.Askar@ga.com" TargetMode="External" /><Relationship Id="rId45" Type="http://schemas.openxmlformats.org/officeDocument/2006/relationships/hyperlink" Target="mailto:honggang@nict.go.jp" TargetMode="External" /><Relationship Id="rId46" Type="http://schemas.openxmlformats.org/officeDocument/2006/relationships/hyperlink" Target="mailto:matt.welborn@freescale.com" TargetMode="External" /><Relationship Id="rId47" Type="http://schemas.openxmlformats.org/officeDocument/2006/relationships/hyperlink" Target="mailto:sychang@ecs.csus.edu" TargetMode="External" /><Relationship Id="rId48" Type="http://schemas.openxmlformats.org/officeDocument/2006/relationships/hyperlink" Target="mailto:clee7@etri.re.kr" TargetMode="External" /><Relationship Id="rId49" Type="http://schemas.openxmlformats.org/officeDocument/2006/relationships/hyperlink" Target="mailto:rqiu@tntech.edu" TargetMode="External" /><Relationship Id="rId50" Type="http://schemas.openxmlformats.org/officeDocument/2006/relationships/hyperlink" Target="mailto:Gadi.Shor@wisair.com" TargetMode="External" /><Relationship Id="rId51" Type="http://schemas.openxmlformats.org/officeDocument/2006/relationships/hyperlink" Target="ftp://ieee:wireless@ftp.802wirelessworld.com/15/05/15-05-0016-02-004a-general-atomics-cfp-response.pdf" TargetMode="External" /><Relationship Id="rId52" Type="http://schemas.openxmlformats.org/officeDocument/2006/relationships/hyperlink" Target="ftp://ieee:wireless@ftp.802wirelessworld.com/15/05/15-05-0014-02-004a-ft-proposal.pp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15/pub/TG4a.html" TargetMode="External" /><Relationship Id="rId2" Type="http://schemas.openxmlformats.org/officeDocument/2006/relationships/hyperlink" Target="ftp://ftp.802wirelessworld.com/15/04/15-04-0247-03-004a-tg4a-down-selection-voting-procedure.doc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tabSelected="1" workbookViewId="0" topLeftCell="A1">
      <selection activeCell="H28" sqref="B2:H28"/>
    </sheetView>
  </sheetViews>
  <sheetFormatPr defaultColWidth="9.00390625" defaultRowHeight="14.25"/>
  <cols>
    <col min="2" max="2" width="30.75390625" style="0" customWidth="1"/>
    <col min="3" max="3" width="13.125" style="36" customWidth="1"/>
    <col min="4" max="4" width="10.625" style="36" customWidth="1"/>
    <col min="5" max="5" width="11.375" style="36" customWidth="1"/>
    <col min="6" max="6" width="13.375" style="36" customWidth="1"/>
    <col min="7" max="7" width="10.625" style="36" customWidth="1"/>
    <col min="8" max="8" width="11.375" style="36" customWidth="1"/>
    <col min="10" max="10" width="30.75390625" style="0" customWidth="1"/>
    <col min="11" max="16" width="10.625" style="0" customWidth="1"/>
  </cols>
  <sheetData>
    <row r="1" ht="10.5" customHeight="1"/>
    <row r="2" spans="2:16" ht="21" customHeight="1" thickBot="1">
      <c r="B2" s="250" t="s">
        <v>1037</v>
      </c>
      <c r="C2" s="248" t="s">
        <v>1028</v>
      </c>
      <c r="D2" s="248"/>
      <c r="E2" s="248"/>
      <c r="F2" s="248"/>
      <c r="G2" s="248"/>
      <c r="H2" s="248"/>
      <c r="J2" s="274" t="s">
        <v>1037</v>
      </c>
      <c r="K2" s="275" t="s">
        <v>1041</v>
      </c>
      <c r="L2" s="275"/>
      <c r="M2" s="275"/>
      <c r="N2" s="275"/>
      <c r="O2" s="275"/>
      <c r="P2" s="275"/>
    </row>
    <row r="3" spans="2:16" ht="16.5" thickBot="1" thickTop="1">
      <c r="B3" s="249" t="s">
        <v>1031</v>
      </c>
      <c r="C3" s="239" t="s">
        <v>609</v>
      </c>
      <c r="D3" s="239" t="s">
        <v>955</v>
      </c>
      <c r="E3" s="238" t="s">
        <v>997</v>
      </c>
      <c r="F3" s="240" t="s">
        <v>998</v>
      </c>
      <c r="G3" s="237" t="s">
        <v>999</v>
      </c>
      <c r="H3" s="266" t="s">
        <v>1029</v>
      </c>
      <c r="J3" s="249" t="s">
        <v>1031</v>
      </c>
      <c r="K3" s="239" t="s">
        <v>609</v>
      </c>
      <c r="L3" s="239" t="s">
        <v>955</v>
      </c>
      <c r="M3" s="238" t="s">
        <v>997</v>
      </c>
      <c r="N3" s="240" t="s">
        <v>998</v>
      </c>
      <c r="O3" s="237" t="s">
        <v>999</v>
      </c>
      <c r="P3" s="266" t="s">
        <v>1029</v>
      </c>
    </row>
    <row r="4" spans="2:16" ht="14.25">
      <c r="B4" s="244" t="s">
        <v>1034</v>
      </c>
      <c r="C4" s="293" t="s">
        <v>1045</v>
      </c>
      <c r="D4" s="293" t="s">
        <v>1046</v>
      </c>
      <c r="E4" s="280" t="s">
        <v>1042</v>
      </c>
      <c r="F4" s="280" t="s">
        <v>1043</v>
      </c>
      <c r="G4" s="293" t="s">
        <v>1035</v>
      </c>
      <c r="H4" s="296" t="s">
        <v>1036</v>
      </c>
      <c r="J4" s="244" t="s">
        <v>1034</v>
      </c>
      <c r="K4" s="293" t="s">
        <v>1045</v>
      </c>
      <c r="L4" s="293" t="s">
        <v>1046</v>
      </c>
      <c r="M4" s="280" t="s">
        <v>1042</v>
      </c>
      <c r="N4" s="280" t="s">
        <v>1043</v>
      </c>
      <c r="O4" s="293" t="s">
        <v>1035</v>
      </c>
      <c r="P4" s="296" t="s">
        <v>1036</v>
      </c>
    </row>
    <row r="5" spans="2:16" ht="14.25">
      <c r="B5" s="294" t="s">
        <v>1104</v>
      </c>
      <c r="C5" s="297" t="s">
        <v>1105</v>
      </c>
      <c r="D5" s="297" t="s">
        <v>1110</v>
      </c>
      <c r="E5" s="297" t="s">
        <v>1106</v>
      </c>
      <c r="F5" s="297" t="s">
        <v>1107</v>
      </c>
      <c r="G5" s="297" t="s">
        <v>1108</v>
      </c>
      <c r="H5" s="297" t="s">
        <v>1109</v>
      </c>
      <c r="J5" s="294" t="s">
        <v>1104</v>
      </c>
      <c r="K5" s="297" t="s">
        <v>1105</v>
      </c>
      <c r="L5" s="297" t="s">
        <v>1110</v>
      </c>
      <c r="M5" s="297" t="s">
        <v>1106</v>
      </c>
      <c r="N5" s="297" t="s">
        <v>1107</v>
      </c>
      <c r="O5" s="297" t="s">
        <v>1108</v>
      </c>
      <c r="P5" s="297" t="s">
        <v>1109</v>
      </c>
    </row>
    <row r="6" spans="2:16" ht="14.25">
      <c r="B6" s="245" t="s">
        <v>1030</v>
      </c>
      <c r="C6" s="234" t="s">
        <v>1118</v>
      </c>
      <c r="D6" s="236" t="s">
        <v>1112</v>
      </c>
      <c r="E6" s="235" t="s">
        <v>1142</v>
      </c>
      <c r="F6" s="234" t="s">
        <v>1118</v>
      </c>
      <c r="G6" s="234" t="s">
        <v>857</v>
      </c>
      <c r="H6" s="236" t="s">
        <v>1112</v>
      </c>
      <c r="J6" s="245" t="s">
        <v>1030</v>
      </c>
      <c r="K6" s="234"/>
      <c r="L6" s="234"/>
      <c r="M6" s="235"/>
      <c r="N6" s="234"/>
      <c r="O6" s="234"/>
      <c r="P6" s="236"/>
    </row>
    <row r="7" spans="2:16" ht="14.25">
      <c r="B7" s="245" t="s">
        <v>1011</v>
      </c>
      <c r="C7" s="234" t="s">
        <v>442</v>
      </c>
      <c r="D7" s="234" t="s">
        <v>1044</v>
      </c>
      <c r="E7" s="235" t="s">
        <v>1143</v>
      </c>
      <c r="F7" s="234" t="s">
        <v>1117</v>
      </c>
      <c r="G7" s="234" t="s">
        <v>356</v>
      </c>
      <c r="H7" s="236" t="s">
        <v>1116</v>
      </c>
      <c r="J7" s="245" t="s">
        <v>1011</v>
      </c>
      <c r="K7" s="234" t="s">
        <v>442</v>
      </c>
      <c r="L7" s="234" t="s">
        <v>1044</v>
      </c>
      <c r="M7" s="235"/>
      <c r="N7" s="234"/>
      <c r="O7" s="234" t="s">
        <v>356</v>
      </c>
      <c r="P7" s="236"/>
    </row>
    <row r="8" spans="2:16" ht="15" thickBot="1">
      <c r="B8" s="262" t="s">
        <v>1125</v>
      </c>
      <c r="C8" s="251" t="s">
        <v>1130</v>
      </c>
      <c r="D8" s="251" t="s">
        <v>359</v>
      </c>
      <c r="E8" s="252" t="s">
        <v>359</v>
      </c>
      <c r="F8" s="251" t="s">
        <v>876</v>
      </c>
      <c r="G8" s="251" t="s">
        <v>876</v>
      </c>
      <c r="H8" s="253" t="s">
        <v>1115</v>
      </c>
      <c r="J8" s="245" t="s">
        <v>1017</v>
      </c>
      <c r="K8" s="234"/>
      <c r="L8" s="234"/>
      <c r="M8" s="235"/>
      <c r="N8" s="234"/>
      <c r="O8" s="234"/>
      <c r="P8" s="236"/>
    </row>
    <row r="9" spans="2:16" ht="15" thickBot="1">
      <c r="B9" s="244" t="s">
        <v>1021</v>
      </c>
      <c r="C9" s="241" t="s">
        <v>394</v>
      </c>
      <c r="D9" s="241" t="s">
        <v>394</v>
      </c>
      <c r="E9" s="242" t="s">
        <v>394</v>
      </c>
      <c r="F9" s="241" t="s">
        <v>394</v>
      </c>
      <c r="G9" s="241" t="s">
        <v>387</v>
      </c>
      <c r="H9" s="243" t="s">
        <v>394</v>
      </c>
      <c r="J9" s="262" t="s">
        <v>1021</v>
      </c>
      <c r="K9" s="251"/>
      <c r="L9" s="251"/>
      <c r="M9" s="252"/>
      <c r="N9" s="251"/>
      <c r="O9" s="251"/>
      <c r="P9" s="253"/>
    </row>
    <row r="10" spans="2:16" ht="14.25">
      <c r="B10" s="305" t="s">
        <v>1032</v>
      </c>
      <c r="C10" s="299" t="s">
        <v>1128</v>
      </c>
      <c r="D10" s="299" t="s">
        <v>1151</v>
      </c>
      <c r="E10" s="295" t="s">
        <v>1144</v>
      </c>
      <c r="F10" s="299" t="s">
        <v>1120</v>
      </c>
      <c r="G10" s="299" t="s">
        <v>1113</v>
      </c>
      <c r="H10" s="300" t="s">
        <v>388</v>
      </c>
      <c r="J10" s="244" t="s">
        <v>1032</v>
      </c>
      <c r="K10" s="241"/>
      <c r="L10" s="241"/>
      <c r="M10" s="242"/>
      <c r="N10" s="241"/>
      <c r="O10" s="241"/>
      <c r="P10" s="243"/>
    </row>
    <row r="11" spans="2:16" ht="15" thickBot="1">
      <c r="B11" s="304" t="s">
        <v>1122</v>
      </c>
      <c r="C11" s="234" t="s">
        <v>388</v>
      </c>
      <c r="D11" s="234" t="s">
        <v>388</v>
      </c>
      <c r="E11" s="235" t="s">
        <v>388</v>
      </c>
      <c r="F11" s="234" t="s">
        <v>1121</v>
      </c>
      <c r="G11" s="234" t="s">
        <v>595</v>
      </c>
      <c r="H11" s="236" t="s">
        <v>388</v>
      </c>
      <c r="J11" s="245" t="s">
        <v>1022</v>
      </c>
      <c r="K11" s="234"/>
      <c r="L11" s="234"/>
      <c r="M11" s="235"/>
      <c r="N11" s="234"/>
      <c r="O11" s="234"/>
      <c r="P11" s="236"/>
    </row>
    <row r="12" spans="2:16" ht="15" thickBot="1">
      <c r="B12" s="304" t="s">
        <v>1133</v>
      </c>
      <c r="C12" s="234" t="s">
        <v>1114</v>
      </c>
      <c r="D12" s="234" t="s">
        <v>1150</v>
      </c>
      <c r="E12" s="235" t="s">
        <v>1114</v>
      </c>
      <c r="F12" s="234" t="s">
        <v>388</v>
      </c>
      <c r="G12" s="234" t="s">
        <v>1114</v>
      </c>
      <c r="H12" s="236" t="s">
        <v>1114</v>
      </c>
      <c r="J12" s="244" t="s">
        <v>1033</v>
      </c>
      <c r="K12" s="241"/>
      <c r="L12" s="241"/>
      <c r="M12" s="242"/>
      <c r="N12" s="241"/>
      <c r="O12" s="241"/>
      <c r="P12" s="243"/>
    </row>
    <row r="13" spans="2:16" ht="14.25">
      <c r="B13" s="304" t="s">
        <v>1132</v>
      </c>
      <c r="C13" s="234" t="s">
        <v>1114</v>
      </c>
      <c r="D13" s="234" t="s">
        <v>1149</v>
      </c>
      <c r="E13" s="235" t="s">
        <v>1114</v>
      </c>
      <c r="F13" s="234" t="s">
        <v>1135</v>
      </c>
      <c r="G13" s="234" t="s">
        <v>1114</v>
      </c>
      <c r="H13" s="236" t="s">
        <v>1114</v>
      </c>
      <c r="J13" s="244" t="s">
        <v>1033</v>
      </c>
      <c r="K13" s="241"/>
      <c r="L13" s="241"/>
      <c r="M13" s="242"/>
      <c r="N13" s="241"/>
      <c r="O13" s="241"/>
      <c r="P13" s="243"/>
    </row>
    <row r="14" spans="2:16" ht="14.25">
      <c r="B14" s="245" t="s">
        <v>1018</v>
      </c>
      <c r="C14" s="234" t="s">
        <v>388</v>
      </c>
      <c r="D14" s="234">
        <v>84</v>
      </c>
      <c r="E14" s="235">
        <v>4</v>
      </c>
      <c r="F14" s="234" t="s">
        <v>388</v>
      </c>
      <c r="G14" s="234">
        <v>28</v>
      </c>
      <c r="H14" s="236">
        <v>64</v>
      </c>
      <c r="J14" s="245" t="s">
        <v>1018</v>
      </c>
      <c r="K14" s="234"/>
      <c r="L14" s="234"/>
      <c r="M14" s="235"/>
      <c r="N14" s="234"/>
      <c r="O14" s="234"/>
      <c r="P14" s="236"/>
    </row>
    <row r="15" spans="2:16" ht="14.25">
      <c r="B15" s="247" t="s">
        <v>1019</v>
      </c>
      <c r="C15" s="234" t="s">
        <v>388</v>
      </c>
      <c r="D15" s="234">
        <v>14</v>
      </c>
      <c r="E15" s="235">
        <v>2</v>
      </c>
      <c r="F15" s="234" t="s">
        <v>388</v>
      </c>
      <c r="G15" s="234">
        <v>7</v>
      </c>
      <c r="H15" s="236">
        <v>16</v>
      </c>
      <c r="J15" s="247" t="s">
        <v>1019</v>
      </c>
      <c r="K15" s="234"/>
      <c r="L15" s="234"/>
      <c r="M15" s="235"/>
      <c r="N15" s="234"/>
      <c r="O15" s="234"/>
      <c r="P15" s="236"/>
    </row>
    <row r="16" spans="2:16" ht="14.25">
      <c r="B16" s="247" t="s">
        <v>1020</v>
      </c>
      <c r="C16" s="234" t="s">
        <v>388</v>
      </c>
      <c r="D16" s="234">
        <v>6</v>
      </c>
      <c r="E16" s="235">
        <v>2</v>
      </c>
      <c r="F16" s="234" t="s">
        <v>388</v>
      </c>
      <c r="G16" s="234">
        <v>4</v>
      </c>
      <c r="H16" s="236">
        <v>4</v>
      </c>
      <c r="J16" s="247" t="s">
        <v>1020</v>
      </c>
      <c r="K16" s="234"/>
      <c r="L16" s="234"/>
      <c r="M16" s="235"/>
      <c r="N16" s="234"/>
      <c r="O16" s="234"/>
      <c r="P16" s="236"/>
    </row>
    <row r="17" spans="2:16" ht="14.25">
      <c r="B17" s="246" t="s">
        <v>1013</v>
      </c>
      <c r="C17" s="234" t="s">
        <v>388</v>
      </c>
      <c r="D17" s="234" t="s">
        <v>394</v>
      </c>
      <c r="E17" s="235" t="s">
        <v>388</v>
      </c>
      <c r="F17" s="234" t="s">
        <v>388</v>
      </c>
      <c r="G17" s="234" t="s">
        <v>387</v>
      </c>
      <c r="H17" s="236" t="s">
        <v>388</v>
      </c>
      <c r="J17" s="246" t="s">
        <v>1013</v>
      </c>
      <c r="K17" s="234"/>
      <c r="L17" s="234"/>
      <c r="M17" s="235"/>
      <c r="N17" s="234"/>
      <c r="O17" s="234"/>
      <c r="P17" s="236"/>
    </row>
    <row r="18" spans="2:16" ht="14.25">
      <c r="B18" s="245" t="s">
        <v>1015</v>
      </c>
      <c r="C18" s="234" t="s">
        <v>1129</v>
      </c>
      <c r="D18" s="234" t="s">
        <v>388</v>
      </c>
      <c r="E18" s="235" t="s">
        <v>388</v>
      </c>
      <c r="F18" s="234" t="s">
        <v>388</v>
      </c>
      <c r="G18" s="234" t="s">
        <v>1124</v>
      </c>
      <c r="H18" s="236" t="s">
        <v>388</v>
      </c>
      <c r="J18" s="245" t="s">
        <v>1015</v>
      </c>
      <c r="K18" s="234"/>
      <c r="L18" s="234"/>
      <c r="M18" s="235"/>
      <c r="N18" s="234"/>
      <c r="O18" s="234"/>
      <c r="P18" s="236"/>
    </row>
    <row r="19" spans="2:16" ht="15" thickBot="1">
      <c r="B19" s="258" t="s">
        <v>1137</v>
      </c>
      <c r="C19" s="259" t="s">
        <v>394</v>
      </c>
      <c r="D19" s="259" t="s">
        <v>394</v>
      </c>
      <c r="E19" s="260" t="s">
        <v>394</v>
      </c>
      <c r="F19" s="259" t="s">
        <v>394</v>
      </c>
      <c r="G19" s="259" t="s">
        <v>1119</v>
      </c>
      <c r="H19" s="261" t="s">
        <v>394</v>
      </c>
      <c r="J19" s="258" t="s">
        <v>1012</v>
      </c>
      <c r="K19" s="259"/>
      <c r="L19" s="259"/>
      <c r="M19" s="260"/>
      <c r="N19" s="259"/>
      <c r="O19" s="259"/>
      <c r="P19" s="261"/>
    </row>
    <row r="20" spans="2:16" ht="14.25">
      <c r="B20" s="244" t="s">
        <v>1123</v>
      </c>
      <c r="C20" s="301" t="s">
        <v>1127</v>
      </c>
      <c r="D20" s="301" t="s">
        <v>1147</v>
      </c>
      <c r="E20" s="307" t="s">
        <v>1138</v>
      </c>
      <c r="F20" s="301" t="s">
        <v>916</v>
      </c>
      <c r="G20" s="241" t="s">
        <v>582</v>
      </c>
      <c r="H20" s="243">
        <v>6.25</v>
      </c>
      <c r="J20" s="244" t="s">
        <v>1024</v>
      </c>
      <c r="K20" s="241"/>
      <c r="L20" s="241"/>
      <c r="M20" s="242"/>
      <c r="N20" s="241"/>
      <c r="O20" s="241"/>
      <c r="P20" s="243"/>
    </row>
    <row r="21" spans="2:16" ht="14.25">
      <c r="B21" s="294" t="s">
        <v>1024</v>
      </c>
      <c r="C21" s="299">
        <v>14</v>
      </c>
      <c r="D21" s="299">
        <v>8</v>
      </c>
      <c r="E21" s="295">
        <v>20</v>
      </c>
      <c r="F21" s="299">
        <v>6.25</v>
      </c>
      <c r="G21" s="299">
        <v>12.5</v>
      </c>
      <c r="H21" s="300">
        <v>6.25</v>
      </c>
      <c r="J21" s="294"/>
      <c r="K21" s="299"/>
      <c r="L21" s="299"/>
      <c r="M21" s="295"/>
      <c r="N21" s="299"/>
      <c r="O21" s="299"/>
      <c r="P21" s="300"/>
    </row>
    <row r="22" spans="2:16" ht="14.25">
      <c r="B22" s="245" t="s">
        <v>1025</v>
      </c>
      <c r="C22" s="234">
        <v>9.6</v>
      </c>
      <c r="D22" s="234">
        <v>3</v>
      </c>
      <c r="E22" s="235">
        <v>2.85</v>
      </c>
      <c r="F22" s="234">
        <v>22.7</v>
      </c>
      <c r="G22" s="234">
        <v>31.8</v>
      </c>
      <c r="H22" s="236">
        <v>17.6</v>
      </c>
      <c r="J22" s="245" t="s">
        <v>1025</v>
      </c>
      <c r="K22" s="234"/>
      <c r="L22" s="234"/>
      <c r="M22" s="235"/>
      <c r="N22" s="234"/>
      <c r="O22" s="234"/>
      <c r="P22" s="236"/>
    </row>
    <row r="23" spans="2:16" ht="14.25">
      <c r="B23" s="245" t="s">
        <v>1014</v>
      </c>
      <c r="C23" s="302" t="s">
        <v>1126</v>
      </c>
      <c r="D23" s="302" t="s">
        <v>1148</v>
      </c>
      <c r="E23" s="306" t="s">
        <v>1134</v>
      </c>
      <c r="F23" s="302" t="s">
        <v>1136</v>
      </c>
      <c r="G23" s="234">
        <v>-91.5</v>
      </c>
      <c r="H23" s="236">
        <v>97.3</v>
      </c>
      <c r="J23" s="245" t="s">
        <v>1014</v>
      </c>
      <c r="K23" s="234"/>
      <c r="L23" s="234"/>
      <c r="M23" s="235"/>
      <c r="N23" s="234"/>
      <c r="O23" s="234"/>
      <c r="P23" s="236"/>
    </row>
    <row r="24" spans="2:16" ht="14.25">
      <c r="B24" s="245" t="s">
        <v>1139</v>
      </c>
      <c r="C24" s="234" t="s">
        <v>388</v>
      </c>
      <c r="D24" s="234" t="s">
        <v>388</v>
      </c>
      <c r="E24" s="235" t="s">
        <v>1141</v>
      </c>
      <c r="F24" s="234" t="s">
        <v>388</v>
      </c>
      <c r="G24" s="234" t="s">
        <v>1146</v>
      </c>
      <c r="H24" s="236" t="s">
        <v>388</v>
      </c>
      <c r="J24" s="245" t="s">
        <v>1016</v>
      </c>
      <c r="K24" s="234"/>
      <c r="L24" s="234"/>
      <c r="M24" s="235"/>
      <c r="N24" s="234"/>
      <c r="O24" s="234"/>
      <c r="P24" s="236"/>
    </row>
    <row r="25" spans="2:16" ht="14.25">
      <c r="B25" s="245" t="s">
        <v>1131</v>
      </c>
      <c r="C25" s="234" t="s">
        <v>388</v>
      </c>
      <c r="D25" s="234" t="s">
        <v>388</v>
      </c>
      <c r="E25" s="235" t="s">
        <v>1140</v>
      </c>
      <c r="F25" s="234" t="s">
        <v>388</v>
      </c>
      <c r="G25" s="234" t="s">
        <v>1145</v>
      </c>
      <c r="H25" s="236" t="s">
        <v>388</v>
      </c>
      <c r="J25" s="247" t="s">
        <v>1026</v>
      </c>
      <c r="K25" s="234"/>
      <c r="L25" s="234"/>
      <c r="M25" s="235"/>
      <c r="N25" s="234"/>
      <c r="O25" s="234"/>
      <c r="P25" s="236"/>
    </row>
    <row r="26" spans="2:16" ht="15" thickBot="1">
      <c r="B26" s="303"/>
      <c r="C26" s="259"/>
      <c r="D26" s="259"/>
      <c r="E26" s="260"/>
      <c r="F26" s="259"/>
      <c r="G26" s="259"/>
      <c r="H26" s="261"/>
      <c r="J26" s="263" t="s">
        <v>1027</v>
      </c>
      <c r="K26" s="259"/>
      <c r="L26" s="259"/>
      <c r="M26" s="260"/>
      <c r="N26" s="259"/>
      <c r="O26" s="259"/>
      <c r="P26" s="261"/>
    </row>
    <row r="27" spans="2:16" ht="15" thickBot="1">
      <c r="B27" s="258"/>
      <c r="C27" s="259"/>
      <c r="D27" s="259"/>
      <c r="E27" s="260"/>
      <c r="F27" s="259"/>
      <c r="G27" s="259"/>
      <c r="H27" s="261"/>
      <c r="J27" s="258" t="s">
        <v>1023</v>
      </c>
      <c r="K27" s="259"/>
      <c r="L27" s="259"/>
      <c r="M27" s="260"/>
      <c r="N27" s="259"/>
      <c r="O27" s="259"/>
      <c r="P27" s="261"/>
    </row>
    <row r="28" spans="2:16" ht="15" thickBot="1">
      <c r="B28" s="254"/>
      <c r="C28" s="255"/>
      <c r="D28" s="255"/>
      <c r="E28" s="256"/>
      <c r="F28" s="255"/>
      <c r="G28" s="255"/>
      <c r="H28" s="257"/>
      <c r="J28" s="254"/>
      <c r="K28" s="255"/>
      <c r="L28" s="255"/>
      <c r="M28" s="256"/>
      <c r="N28" s="255"/>
      <c r="O28" s="255"/>
      <c r="P28" s="257"/>
    </row>
    <row r="29" ht="15" thickTop="1"/>
  </sheetData>
  <conditionalFormatting sqref="C6:H28">
    <cfRule type="cellIs" priority="1" dxfId="0" operator="equal" stopIfTrue="1">
      <formula>"DNP"</formula>
    </cfRule>
  </conditionalFormatting>
  <hyperlinks>
    <hyperlink ref="C5" r:id="rId1" display="05/0130-r0"/>
    <hyperlink ref="D5" r:id="rId2" display="05/0113-r2"/>
    <hyperlink ref="E5" r:id="rId3" display="05/0132-r0"/>
    <hyperlink ref="F5:H5" r:id="rId4" display="05/0132-r0"/>
    <hyperlink ref="F5" r:id="rId5" display="05/0127-r0"/>
    <hyperlink ref="G5" r:id="rId6" display="05/0126-r0"/>
    <hyperlink ref="H5" r:id="rId7" display="05/0028-r2"/>
    <hyperlink ref="K5" r:id="rId8" display="05/0130-r0"/>
    <hyperlink ref="L5" r:id="rId9" display="05/0113-r2"/>
    <hyperlink ref="M5" r:id="rId10" display="05/0132-r0"/>
    <hyperlink ref="N5:P5" r:id="rId11" display="05/0132-r0"/>
    <hyperlink ref="N5" r:id="rId12" display="05/0127-r0"/>
    <hyperlink ref="O5" r:id="rId13" display="05/0126-r0"/>
    <hyperlink ref="P5" r:id="rId14" display="05/0028-r2"/>
  </hyperlinks>
  <printOptions/>
  <pageMargins left="0.75" right="0.75" top="1" bottom="1" header="0.5" footer="0.5"/>
  <pageSetup horizontalDpi="300" verticalDpi="300" orientation="portrait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34"/>
  <sheetViews>
    <sheetView zoomScale="50" zoomScaleNormal="50" workbookViewId="0" topLeftCell="A1">
      <pane xSplit="4" ySplit="7" topLeftCell="E9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H8" sqref="BH8"/>
    </sheetView>
  </sheetViews>
  <sheetFormatPr defaultColWidth="9.00390625" defaultRowHeight="14.25"/>
  <cols>
    <col min="1" max="1" width="3.00390625" style="40" customWidth="1"/>
    <col min="2" max="2" width="8.25390625" style="82" customWidth="1"/>
    <col min="3" max="3" width="29.50390625" style="41" customWidth="1"/>
    <col min="4" max="4" width="19.875" style="37" customWidth="1"/>
    <col min="5" max="5" width="1.00390625" style="38" customWidth="1"/>
    <col min="6" max="6" width="21.00390625" style="210" hidden="1" customWidth="1"/>
    <col min="7" max="9" width="21.00390625" style="38" hidden="1" customWidth="1"/>
    <col min="10" max="10" width="21.00390625" style="38" customWidth="1"/>
    <col min="11" max="14" width="21.00390625" style="38" hidden="1" customWidth="1"/>
    <col min="15" max="15" width="21.00390625" style="39" hidden="1" customWidth="1"/>
    <col min="16" max="22" width="21.00390625" style="38" hidden="1" customWidth="1"/>
    <col min="23" max="23" width="21.00390625" style="38" customWidth="1"/>
    <col min="24" max="24" width="21.00390625" style="38" hidden="1" customWidth="1"/>
    <col min="25" max="26" width="21.00390625" style="39" hidden="1" customWidth="1"/>
    <col min="27" max="33" width="21.00390625" style="38" hidden="1" customWidth="1"/>
    <col min="34" max="34" width="21.00390625" style="38" customWidth="1"/>
    <col min="35" max="35" width="21.00390625" style="39" hidden="1" customWidth="1"/>
    <col min="36" max="38" width="21.00390625" style="38" hidden="1" customWidth="1"/>
    <col min="39" max="39" width="21.00390625" style="38" customWidth="1"/>
    <col min="40" max="40" width="21.00390625" style="172" hidden="1" customWidth="1"/>
    <col min="41" max="44" width="21.00390625" style="38" hidden="1" customWidth="1"/>
    <col min="45" max="45" width="21.00390625" style="38" customWidth="1"/>
    <col min="46" max="47" width="21.00390625" style="39" hidden="1" customWidth="1"/>
    <col min="48" max="53" width="21.00390625" style="38" hidden="1" customWidth="1"/>
    <col min="54" max="54" width="21.00390625" style="38" customWidth="1"/>
    <col min="55" max="55" width="21.00390625" style="38" hidden="1" customWidth="1"/>
    <col min="56" max="56" width="1.00390625" style="38" customWidth="1"/>
    <col min="57" max="16384" width="9.00390625" style="40" customWidth="1"/>
  </cols>
  <sheetData>
    <row r="1" ht="14.25">
      <c r="AI1" s="47"/>
    </row>
    <row r="2" spans="2:43" ht="30">
      <c r="B2" s="96" t="s">
        <v>948</v>
      </c>
      <c r="C2" s="93"/>
      <c r="D2" s="94"/>
      <c r="E2" s="95"/>
      <c r="AG2" s="95"/>
      <c r="AI2" s="47"/>
      <c r="AN2" s="199"/>
      <c r="AO2" s="95"/>
      <c r="AQ2" s="95"/>
    </row>
    <row r="3" spans="10:53" ht="15">
      <c r="J3" s="282"/>
      <c r="O3" s="38"/>
      <c r="W3" s="282"/>
      <c r="Y3" s="38"/>
      <c r="Z3" s="38"/>
      <c r="AH3" s="282"/>
      <c r="AI3" s="47"/>
      <c r="AJ3" s="47"/>
      <c r="AK3" s="47"/>
      <c r="AL3" s="47"/>
      <c r="AM3" s="282"/>
      <c r="AO3" s="172"/>
      <c r="AP3" s="172"/>
      <c r="AQ3" s="172"/>
      <c r="AS3" s="282"/>
      <c r="AV3" s="39"/>
      <c r="AW3" s="39"/>
      <c r="AX3" s="39"/>
      <c r="AY3" s="39"/>
      <c r="AZ3" s="39"/>
      <c r="BA3" s="39"/>
    </row>
    <row r="4" spans="2:35" ht="26.25" thickBot="1">
      <c r="B4" s="151" t="s">
        <v>201</v>
      </c>
      <c r="C4" s="152"/>
      <c r="E4" s="298" t="s">
        <v>1111</v>
      </c>
      <c r="F4" s="211"/>
      <c r="AI4" s="47"/>
    </row>
    <row r="5" spans="2:56" s="78" customFormat="1" ht="43.5" thickTop="1">
      <c r="B5" s="153"/>
      <c r="C5" s="154" t="s">
        <v>779</v>
      </c>
      <c r="D5" s="155" t="s">
        <v>789</v>
      </c>
      <c r="E5" s="156"/>
      <c r="F5" s="157" t="str">
        <f>F7</f>
        <v>SFFC Antenna</v>
      </c>
      <c r="G5" s="157" t="str">
        <f>G20</f>
        <v>IR-UWB PPM</v>
      </c>
      <c r="H5" s="157" t="str">
        <f>H20</f>
        <v>IR-UWB PPM</v>
      </c>
      <c r="I5" s="157" t="str">
        <f>I20</f>
        <v>IR-UWB PPM</v>
      </c>
      <c r="J5" s="284" t="s">
        <v>442</v>
      </c>
      <c r="K5" s="157" t="str">
        <f aca="true" t="shared" si="0" ref="K5:V5">K20</f>
        <v>DS-UWB</v>
      </c>
      <c r="L5" s="157" t="str">
        <f t="shared" si="0"/>
        <v>DS-UWB</v>
      </c>
      <c r="M5" s="157" t="str">
        <f t="shared" si="0"/>
        <v>IR-UWB / TH-UWB Hybrid</v>
      </c>
      <c r="N5" s="157" t="str">
        <f t="shared" si="0"/>
        <v>IR-UWB / TH-UWB Hybrid</v>
      </c>
      <c r="O5" s="157" t="str">
        <f t="shared" si="0"/>
        <v>IR-UWB</v>
      </c>
      <c r="P5" s="157" t="str">
        <f t="shared" si="0"/>
        <v>IR-UWB w/TDMA</v>
      </c>
      <c r="Q5" s="157" t="str">
        <f t="shared" si="0"/>
        <v>IR-UWB w/TDMA</v>
      </c>
      <c r="R5" s="157" t="str">
        <f t="shared" si="0"/>
        <v>IR-UWB w/TDMA</v>
      </c>
      <c r="S5" s="157" t="str">
        <f t="shared" si="0"/>
        <v>IR-UWB w/TDMA</v>
      </c>
      <c r="T5" s="157" t="str">
        <f t="shared" si="0"/>
        <v>IR-UWB w/TDMA</v>
      </c>
      <c r="U5" s="157" t="str">
        <f t="shared" si="0"/>
        <v>IR-UWB w/TDMA</v>
      </c>
      <c r="V5" s="157" t="str">
        <f t="shared" si="0"/>
        <v>IR-UWB w/TDMA</v>
      </c>
      <c r="W5" s="284" t="s">
        <v>1044</v>
      </c>
      <c r="X5" s="157" t="str">
        <f aca="true" t="shared" si="1" ref="X5:AG5">X20</f>
        <v>IR-UWB</v>
      </c>
      <c r="Y5" s="157" t="str">
        <f t="shared" si="1"/>
        <v>OOK-UWB</v>
      </c>
      <c r="Z5" s="157" t="str">
        <f t="shared" si="1"/>
        <v>DS-UWB, DBPSK</v>
      </c>
      <c r="AA5" s="157" t="str">
        <f t="shared" si="1"/>
        <v>IR-UWB OOK</v>
      </c>
      <c r="AB5" s="157" t="str">
        <f t="shared" si="1"/>
        <v>IR-UWB OOK</v>
      </c>
      <c r="AC5" s="157" t="str">
        <f t="shared" si="1"/>
        <v>IR-UWB OOK</v>
      </c>
      <c r="AD5" s="157" t="str">
        <f t="shared" si="1"/>
        <v>DS-UWB BPSK</v>
      </c>
      <c r="AE5" s="157" t="str">
        <f t="shared" si="1"/>
        <v>DS-UWB BPSK</v>
      </c>
      <c r="AF5" s="157" t="str">
        <f t="shared" si="1"/>
        <v>DS-UWB BPSK</v>
      </c>
      <c r="AG5" s="157" t="str">
        <f t="shared" si="1"/>
        <v>BPSK-UWB</v>
      </c>
      <c r="AH5" s="284" t="s">
        <v>792</v>
      </c>
      <c r="AI5" s="157" t="str">
        <f>AI20</f>
        <v>CSK</v>
      </c>
      <c r="AJ5" s="157" t="str">
        <f>AJ20</f>
        <v>IR-UWB</v>
      </c>
      <c r="AK5" s="157" t="str">
        <f>AK20</f>
        <v>COOK-UWB, DCSK option </v>
      </c>
      <c r="AL5" s="157" t="str">
        <f>AL20</f>
        <v>CSK  MC-PPM
Multi-coded Pulse Position</v>
      </c>
      <c r="AM5" s="284" t="s">
        <v>1043</v>
      </c>
      <c r="AN5" s="157" t="str">
        <f>AN20</f>
        <v>DS-UWB DBPSK</v>
      </c>
      <c r="AO5" s="157" t="str">
        <f>AO20</f>
        <v>BPSK-UWB
or others</v>
      </c>
      <c r="AP5" s="157" t="str">
        <f>AP20</f>
        <v>DS-UWB</v>
      </c>
      <c r="AQ5" s="157" t="str">
        <f>AQ20</f>
        <v>BPSK-UWB</v>
      </c>
      <c r="AR5" s="157" t="str">
        <f>AR20</f>
        <v>DBPSK-UWB</v>
      </c>
      <c r="AS5" s="284" t="s">
        <v>1035</v>
      </c>
      <c r="AT5" s="157" t="str">
        <f aca="true" t="shared" si="2" ref="AT5:BC5">AT20</f>
        <v>CSS</v>
      </c>
      <c r="AU5" s="157" t="str">
        <f t="shared" si="2"/>
        <v>CSS</v>
      </c>
      <c r="AV5" s="157" t="str">
        <f t="shared" si="2"/>
        <v>CSS</v>
      </c>
      <c r="AW5" s="157" t="str">
        <f t="shared" si="2"/>
        <v>CSS</v>
      </c>
      <c r="AX5" s="157" t="str">
        <f t="shared" si="2"/>
        <v>CSS</v>
      </c>
      <c r="AY5" s="157" t="str">
        <f t="shared" si="2"/>
        <v>CSS</v>
      </c>
      <c r="AZ5" s="157" t="str">
        <f t="shared" si="2"/>
        <v>CSS</v>
      </c>
      <c r="BA5" s="157" t="str">
        <f t="shared" si="2"/>
        <v>CSS</v>
      </c>
      <c r="BB5" s="284" t="str">
        <f t="shared" si="2"/>
        <v>DNP</v>
      </c>
      <c r="BC5" s="157" t="str">
        <f t="shared" si="2"/>
        <v>Linear Combination of Waveforms</v>
      </c>
      <c r="BD5" s="285"/>
    </row>
    <row r="6" spans="1:56" s="159" customFormat="1" ht="31.5" customHeight="1">
      <c r="A6" s="200"/>
      <c r="B6" s="201"/>
      <c r="C6" s="202" t="s">
        <v>34</v>
      </c>
      <c r="D6" s="203" t="s">
        <v>205</v>
      </c>
      <c r="E6" s="204"/>
      <c r="F6" s="264" t="s">
        <v>949</v>
      </c>
      <c r="G6" s="265" t="s">
        <v>952</v>
      </c>
      <c r="H6" s="265" t="s">
        <v>951</v>
      </c>
      <c r="I6" s="265" t="s">
        <v>950</v>
      </c>
      <c r="J6" s="291" t="s">
        <v>609</v>
      </c>
      <c r="K6" s="207" t="s">
        <v>1062</v>
      </c>
      <c r="L6" s="207" t="s">
        <v>1063</v>
      </c>
      <c r="M6" s="207" t="s">
        <v>1065</v>
      </c>
      <c r="N6" s="207" t="s">
        <v>1066</v>
      </c>
      <c r="O6" s="207" t="s">
        <v>1064</v>
      </c>
      <c r="P6" s="207" t="s">
        <v>1067</v>
      </c>
      <c r="Q6" s="207" t="s">
        <v>1068</v>
      </c>
      <c r="R6" s="207" t="s">
        <v>1069</v>
      </c>
      <c r="S6" s="207" t="s">
        <v>1070</v>
      </c>
      <c r="T6" s="207" t="s">
        <v>1071</v>
      </c>
      <c r="U6" s="207" t="s">
        <v>1072</v>
      </c>
      <c r="V6" s="207" t="s">
        <v>1073</v>
      </c>
      <c r="W6" s="291" t="s">
        <v>955</v>
      </c>
      <c r="X6" s="207" t="s">
        <v>1074</v>
      </c>
      <c r="Y6" s="207" t="s">
        <v>1075</v>
      </c>
      <c r="Z6" s="207" t="s">
        <v>1076</v>
      </c>
      <c r="AA6" s="207" t="s">
        <v>1077</v>
      </c>
      <c r="AB6" s="207" t="s">
        <v>1079</v>
      </c>
      <c r="AC6" s="207" t="s">
        <v>1080</v>
      </c>
      <c r="AD6" s="207" t="s">
        <v>1081</v>
      </c>
      <c r="AE6" s="207" t="s">
        <v>1082</v>
      </c>
      <c r="AF6" s="207" t="s">
        <v>1083</v>
      </c>
      <c r="AG6" s="207" t="s">
        <v>1078</v>
      </c>
      <c r="AH6" s="290" t="s">
        <v>997</v>
      </c>
      <c r="AI6" s="206" t="s">
        <v>1084</v>
      </c>
      <c r="AJ6" s="206" t="s">
        <v>1085</v>
      </c>
      <c r="AK6" s="206" t="s">
        <v>1086</v>
      </c>
      <c r="AL6" s="206" t="s">
        <v>1087</v>
      </c>
      <c r="AM6" s="289" t="s">
        <v>998</v>
      </c>
      <c r="AN6" s="208" t="s">
        <v>1088</v>
      </c>
      <c r="AO6" s="208" t="s">
        <v>1089</v>
      </c>
      <c r="AP6" s="209" t="s">
        <v>1090</v>
      </c>
      <c r="AQ6" s="208" t="s">
        <v>1091</v>
      </c>
      <c r="AR6" s="208" t="s">
        <v>1102</v>
      </c>
      <c r="AS6" s="288" t="s">
        <v>999</v>
      </c>
      <c r="AT6" s="205" t="s">
        <v>1092</v>
      </c>
      <c r="AU6" s="205" t="s">
        <v>1093</v>
      </c>
      <c r="AV6" s="205" t="s">
        <v>1094</v>
      </c>
      <c r="AW6" s="205" t="s">
        <v>1095</v>
      </c>
      <c r="AX6" s="205" t="s">
        <v>1096</v>
      </c>
      <c r="AY6" s="205" t="s">
        <v>1097</v>
      </c>
      <c r="AZ6" s="205" t="s">
        <v>1098</v>
      </c>
      <c r="BA6" s="205" t="s">
        <v>1099</v>
      </c>
      <c r="BB6" s="287" t="s">
        <v>1029</v>
      </c>
      <c r="BC6" s="233" t="s">
        <v>1100</v>
      </c>
      <c r="BD6" s="158"/>
    </row>
    <row r="7" spans="2:87" s="78" customFormat="1" ht="60.75" thickBot="1">
      <c r="B7" s="144"/>
      <c r="C7" s="145" t="s">
        <v>35</v>
      </c>
      <c r="D7" s="146" t="s">
        <v>778</v>
      </c>
      <c r="E7" s="147"/>
      <c r="F7" s="214" t="s">
        <v>348</v>
      </c>
      <c r="G7" s="214" t="s">
        <v>633</v>
      </c>
      <c r="H7" s="214" t="s">
        <v>633</v>
      </c>
      <c r="I7" s="214" t="s">
        <v>633</v>
      </c>
      <c r="J7" s="283" t="s">
        <v>1045</v>
      </c>
      <c r="K7" s="148" t="s">
        <v>649</v>
      </c>
      <c r="L7" s="148" t="s">
        <v>354</v>
      </c>
      <c r="M7" s="148" t="s">
        <v>507</v>
      </c>
      <c r="N7" s="148" t="s">
        <v>506</v>
      </c>
      <c r="O7" s="148" t="s">
        <v>730</v>
      </c>
      <c r="P7" s="148" t="s">
        <v>419</v>
      </c>
      <c r="Q7" s="148" t="s">
        <v>419</v>
      </c>
      <c r="R7" s="148" t="s">
        <v>419</v>
      </c>
      <c r="S7" s="148" t="s">
        <v>419</v>
      </c>
      <c r="T7" s="148" t="s">
        <v>419</v>
      </c>
      <c r="U7" s="148" t="s">
        <v>419</v>
      </c>
      <c r="V7" s="148" t="s">
        <v>419</v>
      </c>
      <c r="W7" s="283" t="s">
        <v>1046</v>
      </c>
      <c r="X7" s="148" t="s">
        <v>347</v>
      </c>
      <c r="Y7" s="148" t="s">
        <v>729</v>
      </c>
      <c r="Z7" s="148" t="s">
        <v>357</v>
      </c>
      <c r="AA7" s="148" t="s">
        <v>418</v>
      </c>
      <c r="AB7" s="148" t="s">
        <v>420</v>
      </c>
      <c r="AC7" s="148" t="s">
        <v>420</v>
      </c>
      <c r="AD7" s="148" t="s">
        <v>421</v>
      </c>
      <c r="AE7" s="148" t="s">
        <v>421</v>
      </c>
      <c r="AF7" s="148" t="s">
        <v>421</v>
      </c>
      <c r="AG7" s="148" t="s">
        <v>551</v>
      </c>
      <c r="AH7" s="283" t="s">
        <v>1059</v>
      </c>
      <c r="AI7" s="149" t="s">
        <v>715</v>
      </c>
      <c r="AJ7" s="148" t="s">
        <v>416</v>
      </c>
      <c r="AK7" s="148" t="s">
        <v>792</v>
      </c>
      <c r="AL7" s="148" t="s">
        <v>549</v>
      </c>
      <c r="AM7" s="283" t="s">
        <v>1043</v>
      </c>
      <c r="AN7" s="148" t="s">
        <v>808</v>
      </c>
      <c r="AO7" s="148" t="s">
        <v>349</v>
      </c>
      <c r="AP7" s="148" t="s">
        <v>389</v>
      </c>
      <c r="AQ7" s="148" t="s">
        <v>547</v>
      </c>
      <c r="AR7" s="148" t="s">
        <v>550</v>
      </c>
      <c r="AS7" s="283" t="s">
        <v>1035</v>
      </c>
      <c r="AT7" s="148" t="s">
        <v>356</v>
      </c>
      <c r="AU7" s="148" t="s">
        <v>356</v>
      </c>
      <c r="AV7" s="148" t="s">
        <v>417</v>
      </c>
      <c r="AW7" s="148" t="s">
        <v>417</v>
      </c>
      <c r="AX7" s="148" t="s">
        <v>417</v>
      </c>
      <c r="AY7" s="148" t="s">
        <v>417</v>
      </c>
      <c r="AZ7" s="148" t="s">
        <v>417</v>
      </c>
      <c r="BA7" s="148" t="s">
        <v>417</v>
      </c>
      <c r="BB7" s="283" t="s">
        <v>548</v>
      </c>
      <c r="BC7" s="148" t="s">
        <v>548</v>
      </c>
      <c r="BD7" s="150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</row>
    <row r="8" spans="2:56" ht="99.75">
      <c r="B8" s="83"/>
      <c r="C8" s="120" t="s">
        <v>350</v>
      </c>
      <c r="D8" s="68" t="s">
        <v>351</v>
      </c>
      <c r="E8" s="49"/>
      <c r="F8" s="215" t="s">
        <v>107</v>
      </c>
      <c r="G8" s="215" t="s">
        <v>634</v>
      </c>
      <c r="H8" s="215" t="s">
        <v>634</v>
      </c>
      <c r="I8" s="215" t="s">
        <v>634</v>
      </c>
      <c r="J8" s="97" t="s">
        <v>1060</v>
      </c>
      <c r="K8" s="97" t="s">
        <v>115</v>
      </c>
      <c r="L8" s="97" t="s">
        <v>129</v>
      </c>
      <c r="M8" s="97" t="s">
        <v>132</v>
      </c>
      <c r="N8" s="97" t="s">
        <v>132</v>
      </c>
      <c r="O8" s="97" t="s">
        <v>136</v>
      </c>
      <c r="P8" s="97" t="s">
        <v>167</v>
      </c>
      <c r="Q8" s="97" t="s">
        <v>167</v>
      </c>
      <c r="R8" s="97" t="s">
        <v>167</v>
      </c>
      <c r="S8" s="97" t="s">
        <v>167</v>
      </c>
      <c r="T8" s="97" t="s">
        <v>167</v>
      </c>
      <c r="U8" s="97" t="s">
        <v>167</v>
      </c>
      <c r="V8" s="97" t="s">
        <v>167</v>
      </c>
      <c r="W8" s="97" t="s">
        <v>1060</v>
      </c>
      <c r="X8" s="97" t="s">
        <v>103</v>
      </c>
      <c r="Y8" s="97" t="s">
        <v>144</v>
      </c>
      <c r="Z8" s="97" t="s">
        <v>148</v>
      </c>
      <c r="AA8" s="97" t="s">
        <v>164</v>
      </c>
      <c r="AB8" s="97" t="s">
        <v>171</v>
      </c>
      <c r="AC8" s="97" t="s">
        <v>171</v>
      </c>
      <c r="AD8" s="97" t="s">
        <v>954</v>
      </c>
      <c r="AE8" s="97" t="s">
        <v>954</v>
      </c>
      <c r="AF8" s="97" t="s">
        <v>954</v>
      </c>
      <c r="AG8" s="97" t="s">
        <v>196</v>
      </c>
      <c r="AH8" s="97" t="s">
        <v>1060</v>
      </c>
      <c r="AI8" s="97" t="s">
        <v>713</v>
      </c>
      <c r="AJ8" s="97" t="s">
        <v>156</v>
      </c>
      <c r="AK8" s="97" t="s">
        <v>794</v>
      </c>
      <c r="AL8" s="97" t="s">
        <v>188</v>
      </c>
      <c r="AM8" s="97" t="s">
        <v>1060</v>
      </c>
      <c r="AN8" s="97" t="s">
        <v>111</v>
      </c>
      <c r="AO8" s="97" t="s">
        <v>1101</v>
      </c>
      <c r="AP8" s="97" t="s">
        <v>126</v>
      </c>
      <c r="AQ8" s="97" t="s">
        <v>180</v>
      </c>
      <c r="AR8" s="97" t="s">
        <v>192</v>
      </c>
      <c r="AS8" s="97" t="s">
        <v>1060</v>
      </c>
      <c r="AT8" s="97" t="s">
        <v>140</v>
      </c>
      <c r="AU8" s="97" t="s">
        <v>140</v>
      </c>
      <c r="AV8" s="97" t="s">
        <v>160</v>
      </c>
      <c r="AW8" s="97" t="s">
        <v>160</v>
      </c>
      <c r="AX8" s="97" t="s">
        <v>160</v>
      </c>
      <c r="AY8" s="97" t="s">
        <v>160</v>
      </c>
      <c r="AZ8" s="97" t="s">
        <v>160</v>
      </c>
      <c r="BA8" s="97" t="s">
        <v>160</v>
      </c>
      <c r="BB8" s="97" t="s">
        <v>184</v>
      </c>
      <c r="BC8" s="97" t="s">
        <v>184</v>
      </c>
      <c r="BD8" s="57"/>
    </row>
    <row r="9" spans="2:56" ht="45">
      <c r="B9" s="83"/>
      <c r="C9" s="120" t="s">
        <v>337</v>
      </c>
      <c r="D9" s="68" t="s">
        <v>213</v>
      </c>
      <c r="E9" s="49"/>
      <c r="F9" s="215" t="s">
        <v>106</v>
      </c>
      <c r="G9" s="215" t="s">
        <v>635</v>
      </c>
      <c r="H9" s="215" t="s">
        <v>635</v>
      </c>
      <c r="I9" s="215" t="s">
        <v>635</v>
      </c>
      <c r="J9" s="97"/>
      <c r="K9" s="97" t="s">
        <v>114</v>
      </c>
      <c r="L9" s="97" t="s">
        <v>128</v>
      </c>
      <c r="M9" s="97" t="s">
        <v>131</v>
      </c>
      <c r="N9" s="97" t="s">
        <v>131</v>
      </c>
      <c r="O9" s="97" t="s">
        <v>135</v>
      </c>
      <c r="P9" s="97" t="s">
        <v>681</v>
      </c>
      <c r="Q9" s="97" t="s">
        <v>681</v>
      </c>
      <c r="R9" s="97" t="s">
        <v>681</v>
      </c>
      <c r="S9" s="97" t="s">
        <v>681</v>
      </c>
      <c r="T9" s="97" t="s">
        <v>681</v>
      </c>
      <c r="U9" s="97" t="s">
        <v>681</v>
      </c>
      <c r="V9" s="97" t="s">
        <v>681</v>
      </c>
      <c r="W9" s="97"/>
      <c r="X9" s="97" t="s">
        <v>102</v>
      </c>
      <c r="Y9" s="97" t="s">
        <v>143</v>
      </c>
      <c r="Z9" s="97" t="s">
        <v>147</v>
      </c>
      <c r="AA9" s="97" t="s">
        <v>163</v>
      </c>
      <c r="AB9" s="97" t="s">
        <v>170</v>
      </c>
      <c r="AC9" s="97" t="s">
        <v>170</v>
      </c>
      <c r="AD9" s="97" t="s">
        <v>174</v>
      </c>
      <c r="AE9" s="97" t="s">
        <v>174</v>
      </c>
      <c r="AF9" s="97" t="s">
        <v>174</v>
      </c>
      <c r="AG9" s="97" t="s">
        <v>195</v>
      </c>
      <c r="AH9" s="97"/>
      <c r="AI9" s="97" t="s">
        <v>151</v>
      </c>
      <c r="AJ9" s="97" t="s">
        <v>155</v>
      </c>
      <c r="AK9" s="97" t="s">
        <v>177</v>
      </c>
      <c r="AL9" s="97" t="s">
        <v>187</v>
      </c>
      <c r="AM9" s="97"/>
      <c r="AN9" s="97" t="s">
        <v>110</v>
      </c>
      <c r="AO9" s="97" t="s">
        <v>118</v>
      </c>
      <c r="AP9" s="97" t="s">
        <v>125</v>
      </c>
      <c r="AQ9" s="97" t="s">
        <v>179</v>
      </c>
      <c r="AR9" s="97" t="s">
        <v>191</v>
      </c>
      <c r="AS9" s="97"/>
      <c r="AT9" s="97" t="s">
        <v>139</v>
      </c>
      <c r="AU9" s="97" t="s">
        <v>139</v>
      </c>
      <c r="AV9" s="97" t="s">
        <v>159</v>
      </c>
      <c r="AW9" s="97" t="s">
        <v>159</v>
      </c>
      <c r="AX9" s="97" t="s">
        <v>159</v>
      </c>
      <c r="AY9" s="97" t="s">
        <v>159</v>
      </c>
      <c r="AZ9" s="97" t="s">
        <v>159</v>
      </c>
      <c r="BA9" s="97" t="s">
        <v>159</v>
      </c>
      <c r="BB9" s="97" t="s">
        <v>183</v>
      </c>
      <c r="BC9" s="97" t="s">
        <v>183</v>
      </c>
      <c r="BD9" s="57"/>
    </row>
    <row r="10" spans="2:56" s="42" customFormat="1" ht="85.5">
      <c r="B10" s="83"/>
      <c r="C10" s="120" t="s">
        <v>339</v>
      </c>
      <c r="D10" s="68" t="s">
        <v>338</v>
      </c>
      <c r="E10" s="50"/>
      <c r="F10" s="216" t="s">
        <v>108</v>
      </c>
      <c r="G10" s="216" t="s">
        <v>95</v>
      </c>
      <c r="H10" s="216" t="s">
        <v>95</v>
      </c>
      <c r="I10" s="216" t="s">
        <v>95</v>
      </c>
      <c r="J10" s="98"/>
      <c r="K10" s="98" t="s">
        <v>116</v>
      </c>
      <c r="L10" s="98" t="s">
        <v>130</v>
      </c>
      <c r="M10" s="98" t="s">
        <v>133</v>
      </c>
      <c r="N10" s="98" t="s">
        <v>133</v>
      </c>
      <c r="O10" s="98" t="s">
        <v>137</v>
      </c>
      <c r="P10" s="98" t="s">
        <v>168</v>
      </c>
      <c r="Q10" s="98" t="s">
        <v>168</v>
      </c>
      <c r="R10" s="98" t="s">
        <v>168</v>
      </c>
      <c r="S10" s="98" t="s">
        <v>168</v>
      </c>
      <c r="T10" s="98" t="s">
        <v>168</v>
      </c>
      <c r="U10" s="98" t="s">
        <v>168</v>
      </c>
      <c r="V10" s="98" t="s">
        <v>168</v>
      </c>
      <c r="W10" s="98"/>
      <c r="X10" s="98" t="s">
        <v>104</v>
      </c>
      <c r="Y10" s="98" t="s">
        <v>145</v>
      </c>
      <c r="Z10" s="98" t="s">
        <v>149</v>
      </c>
      <c r="AA10" s="98" t="s">
        <v>165</v>
      </c>
      <c r="AB10" s="98" t="s">
        <v>172</v>
      </c>
      <c r="AC10" s="98" t="s">
        <v>172</v>
      </c>
      <c r="AD10" s="98" t="s">
        <v>175</v>
      </c>
      <c r="AE10" s="98" t="s">
        <v>175</v>
      </c>
      <c r="AF10" s="98" t="s">
        <v>175</v>
      </c>
      <c r="AG10" s="98" t="s">
        <v>197</v>
      </c>
      <c r="AH10" s="98"/>
      <c r="AI10" s="98" t="s">
        <v>153</v>
      </c>
      <c r="AJ10" s="98" t="s">
        <v>157</v>
      </c>
      <c r="AK10" s="98" t="s">
        <v>791</v>
      </c>
      <c r="AL10" s="98" t="s">
        <v>189</v>
      </c>
      <c r="AM10" s="98"/>
      <c r="AN10" s="98" t="s">
        <v>112</v>
      </c>
      <c r="AO10" s="98" t="s">
        <v>120</v>
      </c>
      <c r="AP10" s="98" t="s">
        <v>96</v>
      </c>
      <c r="AQ10" s="98" t="s">
        <v>181</v>
      </c>
      <c r="AR10" s="98" t="s">
        <v>193</v>
      </c>
      <c r="AS10" s="98"/>
      <c r="AT10" s="98" t="s">
        <v>141</v>
      </c>
      <c r="AU10" s="98" t="s">
        <v>141</v>
      </c>
      <c r="AV10" s="98" t="s">
        <v>161</v>
      </c>
      <c r="AW10" s="98" t="s">
        <v>161</v>
      </c>
      <c r="AX10" s="98" t="s">
        <v>161</v>
      </c>
      <c r="AY10" s="98" t="s">
        <v>161</v>
      </c>
      <c r="AZ10" s="98" t="s">
        <v>161</v>
      </c>
      <c r="BA10" s="98" t="s">
        <v>161</v>
      </c>
      <c r="BB10" s="98" t="s">
        <v>185</v>
      </c>
      <c r="BC10" s="98" t="s">
        <v>185</v>
      </c>
      <c r="BD10" s="58"/>
    </row>
    <row r="11" spans="2:56" s="42" customFormat="1" ht="28.5">
      <c r="B11" s="84"/>
      <c r="C11" s="121" t="s">
        <v>345</v>
      </c>
      <c r="D11" s="69" t="s">
        <v>200</v>
      </c>
      <c r="E11" s="51"/>
      <c r="F11" s="217" t="s">
        <v>109</v>
      </c>
      <c r="G11" s="217" t="s">
        <v>124</v>
      </c>
      <c r="H11" s="217" t="s">
        <v>124</v>
      </c>
      <c r="I11" s="217" t="s">
        <v>124</v>
      </c>
      <c r="J11" s="292" t="s">
        <v>1105</v>
      </c>
      <c r="K11" s="292" t="s">
        <v>117</v>
      </c>
      <c r="L11" s="292" t="s">
        <v>94</v>
      </c>
      <c r="M11" s="292" t="s">
        <v>134</v>
      </c>
      <c r="N11" s="292" t="s">
        <v>134</v>
      </c>
      <c r="O11" s="292" t="s">
        <v>138</v>
      </c>
      <c r="P11" s="292" t="s">
        <v>169</v>
      </c>
      <c r="Q11" s="292" t="s">
        <v>169</v>
      </c>
      <c r="R11" s="292" t="s">
        <v>169</v>
      </c>
      <c r="S11" s="292" t="s">
        <v>169</v>
      </c>
      <c r="T11" s="292" t="s">
        <v>169</v>
      </c>
      <c r="U11" s="292" t="s">
        <v>169</v>
      </c>
      <c r="V11" s="292" t="s">
        <v>169</v>
      </c>
      <c r="W11" s="292" t="s">
        <v>1110</v>
      </c>
      <c r="X11" s="292" t="s">
        <v>105</v>
      </c>
      <c r="Y11" s="292" t="s">
        <v>146</v>
      </c>
      <c r="Z11" s="292" t="s">
        <v>150</v>
      </c>
      <c r="AA11" s="292" t="s">
        <v>166</v>
      </c>
      <c r="AB11" s="292" t="s">
        <v>173</v>
      </c>
      <c r="AC11" s="292" t="s">
        <v>173</v>
      </c>
      <c r="AD11" s="292" t="s">
        <v>176</v>
      </c>
      <c r="AE11" s="292" t="s">
        <v>176</v>
      </c>
      <c r="AF11" s="292" t="s">
        <v>176</v>
      </c>
      <c r="AG11" s="292" t="s">
        <v>198</v>
      </c>
      <c r="AH11" s="292" t="s">
        <v>1106</v>
      </c>
      <c r="AI11" s="292" t="s">
        <v>154</v>
      </c>
      <c r="AJ11" s="292" t="s">
        <v>158</v>
      </c>
      <c r="AK11" s="292" t="s">
        <v>178</v>
      </c>
      <c r="AL11" s="292" t="s">
        <v>190</v>
      </c>
      <c r="AM11" s="292" t="s">
        <v>1107</v>
      </c>
      <c r="AN11" s="292" t="s">
        <v>113</v>
      </c>
      <c r="AO11" s="292" t="s">
        <v>121</v>
      </c>
      <c r="AP11" s="292" t="s">
        <v>127</v>
      </c>
      <c r="AQ11" s="292" t="s">
        <v>182</v>
      </c>
      <c r="AR11" s="292" t="s">
        <v>194</v>
      </c>
      <c r="AS11" s="292" t="s">
        <v>1108</v>
      </c>
      <c r="AT11" s="99" t="s">
        <v>142</v>
      </c>
      <c r="AU11" s="99" t="s">
        <v>142</v>
      </c>
      <c r="AV11" s="99" t="s">
        <v>162</v>
      </c>
      <c r="AW11" s="99" t="s">
        <v>162</v>
      </c>
      <c r="AX11" s="99" t="s">
        <v>162</v>
      </c>
      <c r="AY11" s="99" t="s">
        <v>162</v>
      </c>
      <c r="AZ11" s="99" t="s">
        <v>162</v>
      </c>
      <c r="BA11" s="99" t="s">
        <v>162</v>
      </c>
      <c r="BB11" s="292" t="s">
        <v>1109</v>
      </c>
      <c r="BC11" s="99" t="s">
        <v>186</v>
      </c>
      <c r="BD11" s="59"/>
    </row>
    <row r="12" spans="2:56" s="43" customFormat="1" ht="42.75">
      <c r="B12" s="85"/>
      <c r="C12" s="122" t="s">
        <v>358</v>
      </c>
      <c r="D12" s="70" t="s">
        <v>200</v>
      </c>
      <c r="E12" s="50"/>
      <c r="F12" s="216"/>
      <c r="G12" s="216"/>
      <c r="H12" s="216"/>
      <c r="I12" s="216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 t="s">
        <v>178</v>
      </c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 t="s">
        <v>535</v>
      </c>
      <c r="AU12" s="98" t="s">
        <v>535</v>
      </c>
      <c r="AV12" s="98" t="s">
        <v>1009</v>
      </c>
      <c r="AW12" s="98" t="s">
        <v>1009</v>
      </c>
      <c r="AX12" s="98" t="s">
        <v>1009</v>
      </c>
      <c r="AY12" s="98" t="s">
        <v>1009</v>
      </c>
      <c r="AZ12" s="98" t="s">
        <v>1009</v>
      </c>
      <c r="BA12" s="98" t="s">
        <v>1009</v>
      </c>
      <c r="BB12" s="98"/>
      <c r="BC12" s="98"/>
      <c r="BD12" s="58"/>
    </row>
    <row r="13" spans="2:56" s="42" customFormat="1" ht="28.5">
      <c r="B13" s="84"/>
      <c r="C13" s="121" t="s">
        <v>632</v>
      </c>
      <c r="D13" s="69" t="s">
        <v>214</v>
      </c>
      <c r="E13" s="52"/>
      <c r="F13" s="218" t="s">
        <v>552</v>
      </c>
      <c r="G13" s="218" t="s">
        <v>665</v>
      </c>
      <c r="H13" s="218" t="s">
        <v>666</v>
      </c>
      <c r="I13" s="218" t="s">
        <v>667</v>
      </c>
      <c r="J13" s="189"/>
      <c r="K13" s="189" t="s">
        <v>552</v>
      </c>
      <c r="L13" s="189">
        <v>38369.67916666667</v>
      </c>
      <c r="M13" s="189">
        <v>38370.77013888889</v>
      </c>
      <c r="N13" s="189">
        <v>38370.77013888889</v>
      </c>
      <c r="O13" s="189">
        <v>38370.77222222222</v>
      </c>
      <c r="P13" s="189"/>
      <c r="Q13" s="189"/>
      <c r="R13" s="189"/>
      <c r="S13" s="189"/>
      <c r="T13" s="189"/>
      <c r="U13" s="189"/>
      <c r="V13" s="189"/>
      <c r="W13" s="189"/>
      <c r="X13" s="189" t="s">
        <v>552</v>
      </c>
      <c r="Y13" s="189">
        <v>38370.95347222222</v>
      </c>
      <c r="Z13" s="189">
        <v>38369.95972222222</v>
      </c>
      <c r="AA13" s="189"/>
      <c r="AB13" s="189"/>
      <c r="AC13" s="189"/>
      <c r="AD13" s="189"/>
      <c r="AE13" s="189"/>
      <c r="AF13" s="189"/>
      <c r="AG13" s="189" t="s">
        <v>553</v>
      </c>
      <c r="AH13" s="189"/>
      <c r="AI13" s="189">
        <v>38366.37152777778</v>
      </c>
      <c r="AJ13" s="189"/>
      <c r="AK13" s="189" t="s">
        <v>552</v>
      </c>
      <c r="AL13" s="189" t="s">
        <v>553</v>
      </c>
      <c r="AM13" s="189"/>
      <c r="AN13" s="189" t="s">
        <v>552</v>
      </c>
      <c r="AO13" s="189" t="s">
        <v>552</v>
      </c>
      <c r="AP13" s="189">
        <v>38370.66458333333</v>
      </c>
      <c r="AQ13" s="189" t="s">
        <v>552</v>
      </c>
      <c r="AR13" s="189" t="s">
        <v>553</v>
      </c>
      <c r="AS13" s="189"/>
      <c r="AT13" s="189">
        <v>38370.79861111111</v>
      </c>
      <c r="AU13" s="189">
        <v>38370.79861111111</v>
      </c>
      <c r="AV13" s="189"/>
      <c r="AW13" s="189"/>
      <c r="AX13" s="189"/>
      <c r="AY13" s="189"/>
      <c r="AZ13" s="189"/>
      <c r="BA13" s="189"/>
      <c r="BB13" s="286" t="s">
        <v>1061</v>
      </c>
      <c r="BC13" s="189" t="s">
        <v>552</v>
      </c>
      <c r="BD13" s="60"/>
    </row>
    <row r="14" spans="2:56" ht="28.5">
      <c r="B14" s="84"/>
      <c r="C14" s="121" t="s">
        <v>340</v>
      </c>
      <c r="D14" s="69" t="s">
        <v>202</v>
      </c>
      <c r="E14" s="49"/>
      <c r="F14" s="218"/>
      <c r="G14" s="218"/>
      <c r="H14" s="218"/>
      <c r="I14" s="218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>
        <v>38406</v>
      </c>
      <c r="AB14" s="189"/>
      <c r="AC14" s="189"/>
      <c r="AD14" s="189"/>
      <c r="AE14" s="189"/>
      <c r="AF14" s="189"/>
      <c r="AG14" s="189"/>
      <c r="AH14" s="189"/>
      <c r="AI14" s="189"/>
      <c r="AJ14" s="189"/>
      <c r="AK14" s="189">
        <v>38406</v>
      </c>
      <c r="AL14" s="189"/>
      <c r="AM14" s="189"/>
      <c r="AN14" s="189">
        <v>38408</v>
      </c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57"/>
    </row>
    <row r="15" spans="2:56" ht="28.5">
      <c r="B15" s="83"/>
      <c r="C15" s="120" t="s">
        <v>341</v>
      </c>
      <c r="D15" s="68" t="s">
        <v>202</v>
      </c>
      <c r="E15" s="115"/>
      <c r="F15" s="218">
        <v>38404</v>
      </c>
      <c r="G15" s="218">
        <v>38401</v>
      </c>
      <c r="H15" s="218">
        <v>38401</v>
      </c>
      <c r="I15" s="218">
        <v>38401</v>
      </c>
      <c r="J15" s="189"/>
      <c r="K15" s="189">
        <v>38404</v>
      </c>
      <c r="L15" s="189">
        <v>38392</v>
      </c>
      <c r="M15" s="189">
        <v>38394</v>
      </c>
      <c r="N15" s="189">
        <v>38394</v>
      </c>
      <c r="O15" s="189">
        <v>38404</v>
      </c>
      <c r="P15" s="189">
        <v>38390</v>
      </c>
      <c r="Q15" s="189">
        <v>38390</v>
      </c>
      <c r="R15" s="189">
        <v>38390</v>
      </c>
      <c r="S15" s="189">
        <v>38390</v>
      </c>
      <c r="T15" s="189">
        <v>38390</v>
      </c>
      <c r="U15" s="189">
        <v>38390</v>
      </c>
      <c r="V15" s="189">
        <v>38390</v>
      </c>
      <c r="W15" s="189"/>
      <c r="X15" s="189">
        <v>38404</v>
      </c>
      <c r="Y15" s="189">
        <v>38405</v>
      </c>
      <c r="Z15" s="189">
        <v>38394</v>
      </c>
      <c r="AA15" s="189">
        <v>38390</v>
      </c>
      <c r="AB15" s="189">
        <v>38390</v>
      </c>
      <c r="AC15" s="189">
        <v>38390</v>
      </c>
      <c r="AD15" s="189">
        <v>38390</v>
      </c>
      <c r="AE15" s="189">
        <v>38390</v>
      </c>
      <c r="AF15" s="189">
        <v>38390</v>
      </c>
      <c r="AG15" s="189">
        <v>38400</v>
      </c>
      <c r="AH15" s="189"/>
      <c r="AI15" s="189">
        <v>38402</v>
      </c>
      <c r="AJ15" s="189">
        <v>38390</v>
      </c>
      <c r="AK15" s="189">
        <v>38399</v>
      </c>
      <c r="AL15" s="189">
        <v>38400</v>
      </c>
      <c r="AM15" s="189"/>
      <c r="AN15" s="189">
        <v>38404</v>
      </c>
      <c r="AO15" s="189">
        <v>38401</v>
      </c>
      <c r="AP15" s="189">
        <v>38392</v>
      </c>
      <c r="AQ15" s="189">
        <v>38399</v>
      </c>
      <c r="AR15" s="189">
        <v>38399</v>
      </c>
      <c r="AS15" s="189"/>
      <c r="AT15" s="189">
        <v>38398</v>
      </c>
      <c r="AU15" s="189">
        <v>38398</v>
      </c>
      <c r="AV15" s="189">
        <v>38390</v>
      </c>
      <c r="AW15" s="189">
        <v>38390</v>
      </c>
      <c r="AX15" s="189">
        <v>38390</v>
      </c>
      <c r="AY15" s="189">
        <v>38390</v>
      </c>
      <c r="AZ15" s="189">
        <v>38390</v>
      </c>
      <c r="BA15" s="189">
        <v>38390</v>
      </c>
      <c r="BB15" s="189"/>
      <c r="BC15" s="189">
        <v>38400</v>
      </c>
      <c r="BD15" s="116"/>
    </row>
    <row r="16" spans="2:56" ht="15" thickBot="1">
      <c r="B16" s="86"/>
      <c r="C16" s="123"/>
      <c r="D16" s="117"/>
      <c r="E16" s="80"/>
      <c r="F16" s="219"/>
      <c r="G16" s="267"/>
      <c r="H16" s="267"/>
      <c r="I16" s="267"/>
      <c r="J16" s="118"/>
      <c r="K16" s="118"/>
      <c r="L16" s="118"/>
      <c r="M16" s="118"/>
      <c r="N16" s="118"/>
      <c r="O16" s="119"/>
      <c r="P16" s="118"/>
      <c r="Q16" s="118"/>
      <c r="R16" s="118"/>
      <c r="S16" s="118"/>
      <c r="T16" s="118"/>
      <c r="U16" s="118"/>
      <c r="V16" s="118"/>
      <c r="W16" s="118"/>
      <c r="X16" s="118"/>
      <c r="Y16" s="119"/>
      <c r="Z16" s="119"/>
      <c r="AA16" s="118"/>
      <c r="AB16" s="118"/>
      <c r="AC16" s="118"/>
      <c r="AD16" s="118"/>
      <c r="AE16" s="118"/>
      <c r="AF16" s="118"/>
      <c r="AG16" s="118"/>
      <c r="AH16" s="118"/>
      <c r="AI16" s="119"/>
      <c r="AJ16" s="118"/>
      <c r="AK16" s="118"/>
      <c r="AL16" s="118"/>
      <c r="AM16" s="118"/>
      <c r="AN16" s="173"/>
      <c r="AO16" s="118"/>
      <c r="AP16" s="118"/>
      <c r="AQ16" s="118"/>
      <c r="AR16" s="118"/>
      <c r="AS16" s="118"/>
      <c r="AT16" s="119"/>
      <c r="AU16" s="119"/>
      <c r="AV16" s="118"/>
      <c r="AW16" s="118"/>
      <c r="AX16" s="118"/>
      <c r="AY16" s="118"/>
      <c r="AZ16" s="118"/>
      <c r="BA16" s="118"/>
      <c r="BB16" s="118"/>
      <c r="BC16" s="118"/>
      <c r="BD16" s="81"/>
    </row>
    <row r="17" spans="2:56" ht="15">
      <c r="B17" s="83"/>
      <c r="C17" s="124" t="s">
        <v>206</v>
      </c>
      <c r="D17" s="108" t="s">
        <v>313</v>
      </c>
      <c r="E17" s="53"/>
      <c r="F17" s="220"/>
      <c r="G17" s="268"/>
      <c r="H17" s="268"/>
      <c r="I17" s="268"/>
      <c r="J17" s="100"/>
      <c r="K17" s="100"/>
      <c r="L17" s="100"/>
      <c r="M17" s="100"/>
      <c r="N17" s="100"/>
      <c r="O17" s="101"/>
      <c r="P17" s="100"/>
      <c r="Q17" s="100"/>
      <c r="R17" s="100"/>
      <c r="S17" s="100"/>
      <c r="T17" s="100"/>
      <c r="U17" s="100"/>
      <c r="V17" s="100"/>
      <c r="W17" s="100"/>
      <c r="X17" s="100"/>
      <c r="Y17" s="101"/>
      <c r="Z17" s="101"/>
      <c r="AA17" s="100"/>
      <c r="AB17" s="100"/>
      <c r="AC17" s="100"/>
      <c r="AD17" s="100"/>
      <c r="AE17" s="100"/>
      <c r="AF17" s="100"/>
      <c r="AG17" s="100"/>
      <c r="AH17" s="100"/>
      <c r="AI17" s="101"/>
      <c r="AJ17" s="100"/>
      <c r="AK17" s="100"/>
      <c r="AL17" s="100"/>
      <c r="AM17" s="100"/>
      <c r="AN17" s="174"/>
      <c r="AO17" s="100"/>
      <c r="AP17" s="100"/>
      <c r="AQ17" s="100"/>
      <c r="AR17" s="100"/>
      <c r="AS17" s="100"/>
      <c r="AT17" s="101"/>
      <c r="AU17" s="101"/>
      <c r="AV17" s="100"/>
      <c r="AW17" s="100"/>
      <c r="AX17" s="100"/>
      <c r="AY17" s="100"/>
      <c r="AZ17" s="100"/>
      <c r="BA17" s="100"/>
      <c r="BB17" s="100"/>
      <c r="BC17" s="100"/>
      <c r="BD17" s="61"/>
    </row>
    <row r="18" spans="2:56" s="41" customFormat="1" ht="114">
      <c r="B18" s="87"/>
      <c r="C18" s="120" t="s">
        <v>344</v>
      </c>
      <c r="D18" s="109" t="s">
        <v>343</v>
      </c>
      <c r="E18" s="48"/>
      <c r="F18" s="215" t="s">
        <v>342</v>
      </c>
      <c r="G18" s="269" t="s">
        <v>633</v>
      </c>
      <c r="H18" s="269" t="s">
        <v>636</v>
      </c>
      <c r="I18" s="269" t="s">
        <v>637</v>
      </c>
      <c r="J18" s="102" t="s">
        <v>388</v>
      </c>
      <c r="K18" s="102" t="s">
        <v>651</v>
      </c>
      <c r="L18" s="102" t="s">
        <v>355</v>
      </c>
      <c r="M18" s="102" t="s">
        <v>495</v>
      </c>
      <c r="N18" s="102" t="s">
        <v>494</v>
      </c>
      <c r="O18" s="103" t="s">
        <v>735</v>
      </c>
      <c r="P18" s="102" t="s">
        <v>429</v>
      </c>
      <c r="Q18" s="102" t="s">
        <v>430</v>
      </c>
      <c r="R18" s="102" t="s">
        <v>431</v>
      </c>
      <c r="S18" s="102" t="s">
        <v>432</v>
      </c>
      <c r="T18" s="102" t="s">
        <v>433</v>
      </c>
      <c r="U18" s="102" t="s">
        <v>434</v>
      </c>
      <c r="V18" s="102" t="s">
        <v>435</v>
      </c>
      <c r="W18" s="102" t="s">
        <v>388</v>
      </c>
      <c r="X18" s="102" t="s">
        <v>352</v>
      </c>
      <c r="Y18" s="103" t="s">
        <v>754</v>
      </c>
      <c r="Z18" s="103" t="s">
        <v>531</v>
      </c>
      <c r="AA18" s="102" t="s">
        <v>790</v>
      </c>
      <c r="AB18" s="102" t="s">
        <v>420</v>
      </c>
      <c r="AC18" s="102" t="s">
        <v>436</v>
      </c>
      <c r="AD18" s="102" t="s">
        <v>421</v>
      </c>
      <c r="AE18" s="102" t="s">
        <v>437</v>
      </c>
      <c r="AF18" s="102" t="s">
        <v>438</v>
      </c>
      <c r="AG18" s="102" t="s">
        <v>551</v>
      </c>
      <c r="AH18" s="102" t="s">
        <v>388</v>
      </c>
      <c r="AI18" s="97" t="s">
        <v>714</v>
      </c>
      <c r="AJ18" s="102" t="s">
        <v>422</v>
      </c>
      <c r="AK18" s="102" t="s">
        <v>554</v>
      </c>
      <c r="AL18" s="102" t="s">
        <v>556</v>
      </c>
      <c r="AM18" s="102" t="s">
        <v>388</v>
      </c>
      <c r="AN18" s="175" t="s">
        <v>809</v>
      </c>
      <c r="AO18" s="102" t="s">
        <v>643</v>
      </c>
      <c r="AP18" s="102" t="s">
        <v>390</v>
      </c>
      <c r="AQ18" s="102" t="s">
        <v>555</v>
      </c>
      <c r="AR18" s="102" t="s">
        <v>557</v>
      </c>
      <c r="AS18" s="102" t="s">
        <v>388</v>
      </c>
      <c r="AT18" s="103" t="s">
        <v>538</v>
      </c>
      <c r="AU18" s="103" t="s">
        <v>538</v>
      </c>
      <c r="AV18" s="102" t="s">
        <v>423</v>
      </c>
      <c r="AW18" s="102" t="s">
        <v>424</v>
      </c>
      <c r="AX18" s="102" t="s">
        <v>425</v>
      </c>
      <c r="AY18" s="102" t="s">
        <v>426</v>
      </c>
      <c r="AZ18" s="102" t="s">
        <v>427</v>
      </c>
      <c r="BA18" s="102" t="s">
        <v>428</v>
      </c>
      <c r="BB18" s="102" t="s">
        <v>388</v>
      </c>
      <c r="BC18" s="102" t="s">
        <v>548</v>
      </c>
      <c r="BD18" s="62"/>
    </row>
    <row r="19" spans="2:56" ht="57">
      <c r="B19" s="83"/>
      <c r="C19" s="120" t="s">
        <v>48</v>
      </c>
      <c r="D19" s="109" t="str">
        <f>D65</f>
        <v>Hz</v>
      </c>
      <c r="E19" s="53"/>
      <c r="F19" s="220" t="s">
        <v>861</v>
      </c>
      <c r="G19" s="268" t="s">
        <v>723</v>
      </c>
      <c r="H19" s="268" t="s">
        <v>857</v>
      </c>
      <c r="I19" s="268" t="s">
        <v>856</v>
      </c>
      <c r="J19" s="100" t="s">
        <v>388</v>
      </c>
      <c r="K19" s="100" t="s">
        <v>650</v>
      </c>
      <c r="L19" s="100" t="s">
        <v>864</v>
      </c>
      <c r="M19" s="100" t="s">
        <v>497</v>
      </c>
      <c r="N19" s="100" t="s">
        <v>497</v>
      </c>
      <c r="O19" s="101" t="s">
        <v>410</v>
      </c>
      <c r="P19" s="102" t="s">
        <v>850</v>
      </c>
      <c r="Q19" s="102" t="s">
        <v>850</v>
      </c>
      <c r="R19" s="102" t="s">
        <v>850</v>
      </c>
      <c r="S19" s="102" t="s">
        <v>850</v>
      </c>
      <c r="T19" s="100" t="s">
        <v>441</v>
      </c>
      <c r="U19" s="100" t="s">
        <v>441</v>
      </c>
      <c r="V19" s="100" t="s">
        <v>441</v>
      </c>
      <c r="W19" s="100" t="s">
        <v>388</v>
      </c>
      <c r="X19" s="100" t="s">
        <v>861</v>
      </c>
      <c r="Y19" s="101" t="s">
        <v>865</v>
      </c>
      <c r="Z19" s="101" t="s">
        <v>528</v>
      </c>
      <c r="AA19" s="100" t="s">
        <v>771</v>
      </c>
      <c r="AB19" s="102" t="s">
        <v>868</v>
      </c>
      <c r="AC19" s="102" t="s">
        <v>868</v>
      </c>
      <c r="AD19" s="100" t="s">
        <v>869</v>
      </c>
      <c r="AE19" s="100" t="s">
        <v>869</v>
      </c>
      <c r="AF19" s="100" t="s">
        <v>870</v>
      </c>
      <c r="AG19" s="100" t="s">
        <v>861</v>
      </c>
      <c r="AH19" s="100" t="s">
        <v>388</v>
      </c>
      <c r="AI19" s="101" t="s">
        <v>716</v>
      </c>
      <c r="AJ19" s="100"/>
      <c r="AK19" s="100" t="s">
        <v>859</v>
      </c>
      <c r="AL19" s="102" t="s">
        <v>860</v>
      </c>
      <c r="AM19" s="100" t="s">
        <v>388</v>
      </c>
      <c r="AN19" s="100" t="s">
        <v>861</v>
      </c>
      <c r="AO19" s="102" t="s">
        <v>862</v>
      </c>
      <c r="AP19" s="100" t="s">
        <v>863</v>
      </c>
      <c r="AQ19" s="100" t="s">
        <v>866</v>
      </c>
      <c r="AR19" s="100" t="s">
        <v>867</v>
      </c>
      <c r="AS19" s="100" t="s">
        <v>388</v>
      </c>
      <c r="AT19" s="101" t="s">
        <v>546</v>
      </c>
      <c r="AU19" s="101" t="s">
        <v>546</v>
      </c>
      <c r="AV19" s="100" t="s">
        <v>857</v>
      </c>
      <c r="AW19" s="100" t="s">
        <v>857</v>
      </c>
      <c r="AX19" s="100" t="s">
        <v>856</v>
      </c>
      <c r="AY19" s="100" t="s">
        <v>856</v>
      </c>
      <c r="AZ19" s="100" t="s">
        <v>855</v>
      </c>
      <c r="BA19" s="100" t="s">
        <v>855</v>
      </c>
      <c r="BB19" s="100" t="s">
        <v>388</v>
      </c>
      <c r="BC19" s="100" t="s">
        <v>861</v>
      </c>
      <c r="BD19" s="61"/>
    </row>
    <row r="20" spans="2:56" ht="42.75">
      <c r="B20" s="83"/>
      <c r="C20" s="120" t="s">
        <v>49</v>
      </c>
      <c r="D20" s="109" t="s">
        <v>207</v>
      </c>
      <c r="E20" s="49"/>
      <c r="F20" s="215" t="s">
        <v>388</v>
      </c>
      <c r="G20" s="215" t="s">
        <v>638</v>
      </c>
      <c r="H20" s="215" t="s">
        <v>638</v>
      </c>
      <c r="I20" s="215" t="s">
        <v>638</v>
      </c>
      <c r="J20" s="97" t="s">
        <v>388</v>
      </c>
      <c r="K20" s="97" t="s">
        <v>353</v>
      </c>
      <c r="L20" s="97" t="s">
        <v>353</v>
      </c>
      <c r="M20" s="97" t="s">
        <v>785</v>
      </c>
      <c r="N20" s="97" t="s">
        <v>785</v>
      </c>
      <c r="O20" s="97" t="s">
        <v>442</v>
      </c>
      <c r="P20" s="97" t="s">
        <v>444</v>
      </c>
      <c r="Q20" s="97" t="s">
        <v>444</v>
      </c>
      <c r="R20" s="97" t="s">
        <v>444</v>
      </c>
      <c r="S20" s="97" t="s">
        <v>444</v>
      </c>
      <c r="T20" s="97" t="s">
        <v>444</v>
      </c>
      <c r="U20" s="97" t="s">
        <v>444</v>
      </c>
      <c r="V20" s="97" t="s">
        <v>444</v>
      </c>
      <c r="W20" s="97" t="s">
        <v>388</v>
      </c>
      <c r="X20" s="97" t="s">
        <v>442</v>
      </c>
      <c r="Y20" s="97" t="s">
        <v>780</v>
      </c>
      <c r="Z20" s="97" t="s">
        <v>533</v>
      </c>
      <c r="AA20" s="97" t="s">
        <v>443</v>
      </c>
      <c r="AB20" s="97" t="s">
        <v>443</v>
      </c>
      <c r="AC20" s="97" t="s">
        <v>443</v>
      </c>
      <c r="AD20" s="97" t="s">
        <v>445</v>
      </c>
      <c r="AE20" s="97" t="s">
        <v>445</v>
      </c>
      <c r="AF20" s="97" t="s">
        <v>445</v>
      </c>
      <c r="AG20" s="97" t="s">
        <v>781</v>
      </c>
      <c r="AH20" s="97" t="s">
        <v>388</v>
      </c>
      <c r="AI20" s="97" t="s">
        <v>784</v>
      </c>
      <c r="AJ20" s="97" t="s">
        <v>442</v>
      </c>
      <c r="AK20" s="97" t="s">
        <v>795</v>
      </c>
      <c r="AL20" s="97" t="s">
        <v>786</v>
      </c>
      <c r="AM20" s="97" t="s">
        <v>388</v>
      </c>
      <c r="AN20" s="97" t="s">
        <v>810</v>
      </c>
      <c r="AO20" s="97" t="s">
        <v>782</v>
      </c>
      <c r="AP20" s="97" t="s">
        <v>353</v>
      </c>
      <c r="AQ20" s="97" t="s">
        <v>781</v>
      </c>
      <c r="AR20" s="97" t="s">
        <v>783</v>
      </c>
      <c r="AS20" s="97" t="s">
        <v>388</v>
      </c>
      <c r="AT20" s="97" t="s">
        <v>356</v>
      </c>
      <c r="AU20" s="97" t="s">
        <v>356</v>
      </c>
      <c r="AV20" s="97" t="s">
        <v>356</v>
      </c>
      <c r="AW20" s="97" t="s">
        <v>356</v>
      </c>
      <c r="AX20" s="97" t="s">
        <v>356</v>
      </c>
      <c r="AY20" s="97" t="s">
        <v>356</v>
      </c>
      <c r="AZ20" s="97" t="s">
        <v>356</v>
      </c>
      <c r="BA20" s="97" t="s">
        <v>356</v>
      </c>
      <c r="BB20" s="97" t="s">
        <v>388</v>
      </c>
      <c r="BC20" s="97" t="s">
        <v>558</v>
      </c>
      <c r="BD20" s="57"/>
    </row>
    <row r="21" spans="2:56" ht="28.5">
      <c r="B21" s="83"/>
      <c r="C21" s="120" t="s">
        <v>208</v>
      </c>
      <c r="D21" s="109" t="s">
        <v>210</v>
      </c>
      <c r="E21" s="55"/>
      <c r="F21" s="215" t="s">
        <v>388</v>
      </c>
      <c r="G21" s="268" t="s">
        <v>388</v>
      </c>
      <c r="H21" s="268" t="s">
        <v>388</v>
      </c>
      <c r="I21" s="268" t="s">
        <v>388</v>
      </c>
      <c r="J21" s="103" t="s">
        <v>388</v>
      </c>
      <c r="K21" s="103">
        <v>104</v>
      </c>
      <c r="L21" s="103" t="s">
        <v>388</v>
      </c>
      <c r="M21" s="103" t="s">
        <v>388</v>
      </c>
      <c r="N21" s="103" t="s">
        <v>388</v>
      </c>
      <c r="O21" s="103" t="s">
        <v>388</v>
      </c>
      <c r="P21" s="103" t="s">
        <v>388</v>
      </c>
      <c r="Q21" s="103" t="s">
        <v>388</v>
      </c>
      <c r="R21" s="103" t="s">
        <v>388</v>
      </c>
      <c r="S21" s="103" t="s">
        <v>388</v>
      </c>
      <c r="T21" s="103" t="s">
        <v>388</v>
      </c>
      <c r="U21" s="103" t="s">
        <v>388</v>
      </c>
      <c r="V21" s="103" t="s">
        <v>388</v>
      </c>
      <c r="W21" s="103" t="s">
        <v>388</v>
      </c>
      <c r="X21" s="103" t="s">
        <v>621</v>
      </c>
      <c r="Y21" s="103" t="s">
        <v>388</v>
      </c>
      <c r="Z21" s="103">
        <v>8</v>
      </c>
      <c r="AA21" s="103">
        <v>6</v>
      </c>
      <c r="AB21" s="103">
        <v>3</v>
      </c>
      <c r="AC21" s="103">
        <v>3</v>
      </c>
      <c r="AD21" s="103">
        <v>2000</v>
      </c>
      <c r="AE21" s="103">
        <v>2</v>
      </c>
      <c r="AF21" s="103">
        <v>2000</v>
      </c>
      <c r="AG21" s="103" t="s">
        <v>560</v>
      </c>
      <c r="AH21" s="103" t="s">
        <v>388</v>
      </c>
      <c r="AI21" s="104" t="s">
        <v>718</v>
      </c>
      <c r="AJ21" s="103" t="s">
        <v>388</v>
      </c>
      <c r="AK21" s="103" t="s">
        <v>798</v>
      </c>
      <c r="AL21" s="103">
        <v>3</v>
      </c>
      <c r="AM21" s="103" t="s">
        <v>388</v>
      </c>
      <c r="AN21" s="176" t="s">
        <v>811</v>
      </c>
      <c r="AO21" s="100" t="s">
        <v>388</v>
      </c>
      <c r="AP21" s="103" t="s">
        <v>388</v>
      </c>
      <c r="AQ21" s="103" t="s">
        <v>559</v>
      </c>
      <c r="AR21" s="103" t="s">
        <v>388</v>
      </c>
      <c r="AS21" s="103" t="s">
        <v>388</v>
      </c>
      <c r="AT21" s="103" t="s">
        <v>543</v>
      </c>
      <c r="AU21" s="103" t="s">
        <v>543</v>
      </c>
      <c r="AV21" s="103">
        <v>28</v>
      </c>
      <c r="AW21" s="103">
        <v>28</v>
      </c>
      <c r="AX21" s="103">
        <v>32</v>
      </c>
      <c r="AY21" s="103">
        <v>32</v>
      </c>
      <c r="AZ21" s="103">
        <v>24</v>
      </c>
      <c r="BA21" s="103">
        <v>24</v>
      </c>
      <c r="BB21" s="103" t="s">
        <v>388</v>
      </c>
      <c r="BC21" s="103">
        <v>64</v>
      </c>
      <c r="BD21" s="63"/>
    </row>
    <row r="22" spans="2:56" ht="28.5">
      <c r="B22" s="83"/>
      <c r="C22" s="125" t="s">
        <v>203</v>
      </c>
      <c r="D22" s="109" t="s">
        <v>209</v>
      </c>
      <c r="E22" s="54"/>
      <c r="F22" s="220" t="s">
        <v>388</v>
      </c>
      <c r="G22" s="220">
        <v>1</v>
      </c>
      <c r="H22" s="220">
        <v>1</v>
      </c>
      <c r="I22" s="220">
        <v>1</v>
      </c>
      <c r="J22" s="101" t="s">
        <v>388</v>
      </c>
      <c r="K22" s="101">
        <v>26</v>
      </c>
      <c r="L22" s="101">
        <v>1</v>
      </c>
      <c r="M22" s="101">
        <v>1</v>
      </c>
      <c r="N22" s="101">
        <v>1</v>
      </c>
      <c r="O22" s="101" t="s">
        <v>388</v>
      </c>
      <c r="P22" s="101">
        <v>1</v>
      </c>
      <c r="Q22" s="101">
        <v>1</v>
      </c>
      <c r="R22" s="101">
        <v>1</v>
      </c>
      <c r="S22" s="101">
        <v>1</v>
      </c>
      <c r="T22" s="101">
        <v>1</v>
      </c>
      <c r="U22" s="101">
        <v>1</v>
      </c>
      <c r="V22" s="101">
        <v>1</v>
      </c>
      <c r="W22" s="101" t="s">
        <v>388</v>
      </c>
      <c r="X22" s="101">
        <v>14</v>
      </c>
      <c r="Y22" s="101" t="s">
        <v>388</v>
      </c>
      <c r="Z22" s="101">
        <v>2</v>
      </c>
      <c r="AA22" s="101">
        <v>1</v>
      </c>
      <c r="AB22" s="101">
        <v>3</v>
      </c>
      <c r="AC22" s="101">
        <v>3</v>
      </c>
      <c r="AD22" s="101">
        <v>2</v>
      </c>
      <c r="AE22" s="101">
        <v>2</v>
      </c>
      <c r="AF22" s="101">
        <v>2</v>
      </c>
      <c r="AG22" s="103">
        <v>14</v>
      </c>
      <c r="AH22" s="101" t="s">
        <v>388</v>
      </c>
      <c r="AI22" s="101">
        <v>1</v>
      </c>
      <c r="AJ22" s="101" t="s">
        <v>388</v>
      </c>
      <c r="AK22" s="101" t="s">
        <v>796</v>
      </c>
      <c r="AL22" s="101">
        <v>0</v>
      </c>
      <c r="AM22" s="101" t="s">
        <v>388</v>
      </c>
      <c r="AN22" s="177" t="s">
        <v>812</v>
      </c>
      <c r="AO22" s="100" t="s">
        <v>388</v>
      </c>
      <c r="AP22" s="101">
        <v>1</v>
      </c>
      <c r="AQ22" s="101">
        <v>3</v>
      </c>
      <c r="AR22" s="103" t="s">
        <v>388</v>
      </c>
      <c r="AS22" s="101" t="s">
        <v>388</v>
      </c>
      <c r="AT22" s="101">
        <v>3</v>
      </c>
      <c r="AU22" s="101">
        <v>3</v>
      </c>
      <c r="AV22" s="101">
        <v>7</v>
      </c>
      <c r="AW22" s="101">
        <v>7</v>
      </c>
      <c r="AX22" s="101">
        <v>8</v>
      </c>
      <c r="AY22" s="101">
        <v>8</v>
      </c>
      <c r="AZ22" s="101">
        <v>6</v>
      </c>
      <c r="BA22" s="101">
        <v>6</v>
      </c>
      <c r="BB22" s="101" t="s">
        <v>388</v>
      </c>
      <c r="BC22" s="101">
        <v>16</v>
      </c>
      <c r="BD22" s="64"/>
    </row>
    <row r="23" spans="2:56" ht="28.5">
      <c r="B23" s="83"/>
      <c r="C23" s="125" t="s">
        <v>204</v>
      </c>
      <c r="D23" s="109" t="s">
        <v>211</v>
      </c>
      <c r="E23" s="54"/>
      <c r="F23" s="220" t="s">
        <v>388</v>
      </c>
      <c r="G23" s="268" t="s">
        <v>388</v>
      </c>
      <c r="H23" s="268" t="s">
        <v>388</v>
      </c>
      <c r="I23" s="268" t="s">
        <v>388</v>
      </c>
      <c r="J23" s="101" t="s">
        <v>388</v>
      </c>
      <c r="K23" s="101">
        <v>4</v>
      </c>
      <c r="L23" s="103" t="s">
        <v>413</v>
      </c>
      <c r="M23" s="101" t="s">
        <v>388</v>
      </c>
      <c r="N23" s="101" t="s">
        <v>388</v>
      </c>
      <c r="O23" s="101" t="s">
        <v>388</v>
      </c>
      <c r="P23" s="101" t="s">
        <v>388</v>
      </c>
      <c r="Q23" s="101" t="s">
        <v>388</v>
      </c>
      <c r="R23" s="101" t="s">
        <v>388</v>
      </c>
      <c r="S23" s="101" t="s">
        <v>388</v>
      </c>
      <c r="T23" s="101" t="s">
        <v>388</v>
      </c>
      <c r="U23" s="101" t="s">
        <v>388</v>
      </c>
      <c r="V23" s="101" t="s">
        <v>388</v>
      </c>
      <c r="W23" s="101" t="s">
        <v>388</v>
      </c>
      <c r="X23" s="101" t="s">
        <v>388</v>
      </c>
      <c r="Y23" s="101" t="s">
        <v>388</v>
      </c>
      <c r="Z23" s="101">
        <v>4</v>
      </c>
      <c r="AA23" s="101">
        <v>6</v>
      </c>
      <c r="AB23" s="101">
        <v>1</v>
      </c>
      <c r="AC23" s="101">
        <v>1</v>
      </c>
      <c r="AD23" s="101">
        <v>1000</v>
      </c>
      <c r="AE23" s="101">
        <v>1</v>
      </c>
      <c r="AF23" s="101">
        <v>1000</v>
      </c>
      <c r="AG23" s="101" t="s">
        <v>559</v>
      </c>
      <c r="AH23" s="101" t="s">
        <v>388</v>
      </c>
      <c r="AI23" s="101" t="s">
        <v>719</v>
      </c>
      <c r="AJ23" s="101" t="s">
        <v>388</v>
      </c>
      <c r="AK23" s="101" t="s">
        <v>797</v>
      </c>
      <c r="AL23" s="101">
        <v>3</v>
      </c>
      <c r="AM23" s="101" t="s">
        <v>388</v>
      </c>
      <c r="AN23" s="177">
        <v>6</v>
      </c>
      <c r="AO23" s="100" t="s">
        <v>388</v>
      </c>
      <c r="AP23" s="101">
        <v>16</v>
      </c>
      <c r="AQ23" s="101" t="s">
        <v>559</v>
      </c>
      <c r="AR23" s="101" t="s">
        <v>559</v>
      </c>
      <c r="AS23" s="101" t="s">
        <v>388</v>
      </c>
      <c r="AT23" s="101">
        <v>2</v>
      </c>
      <c r="AU23" s="101">
        <v>2</v>
      </c>
      <c r="AV23" s="101">
        <v>4</v>
      </c>
      <c r="AW23" s="101">
        <v>4</v>
      </c>
      <c r="AX23" s="101">
        <v>4</v>
      </c>
      <c r="AY23" s="101">
        <v>4</v>
      </c>
      <c r="AZ23" s="101">
        <v>4</v>
      </c>
      <c r="BA23" s="101">
        <v>4</v>
      </c>
      <c r="BB23" s="101" t="s">
        <v>388</v>
      </c>
      <c r="BC23" s="101">
        <v>4</v>
      </c>
      <c r="BD23" s="64"/>
    </row>
    <row r="24" spans="2:56" ht="18.75">
      <c r="B24" s="83"/>
      <c r="C24" s="125" t="s">
        <v>216</v>
      </c>
      <c r="D24" s="109" t="s">
        <v>215</v>
      </c>
      <c r="E24" s="53"/>
      <c r="F24" s="220" t="s">
        <v>388</v>
      </c>
      <c r="G24" s="268" t="s">
        <v>388</v>
      </c>
      <c r="H24" s="268" t="s">
        <v>388</v>
      </c>
      <c r="I24" s="268" t="s">
        <v>388</v>
      </c>
      <c r="J24" s="101" t="s">
        <v>388</v>
      </c>
      <c r="K24" s="100" t="s">
        <v>653</v>
      </c>
      <c r="L24" s="100" t="s">
        <v>359</v>
      </c>
      <c r="M24" s="100" t="s">
        <v>492</v>
      </c>
      <c r="N24" s="100" t="s">
        <v>492</v>
      </c>
      <c r="O24" s="101" t="s">
        <v>731</v>
      </c>
      <c r="P24" s="100">
        <v>250</v>
      </c>
      <c r="Q24" s="100">
        <v>250</v>
      </c>
      <c r="R24" s="100">
        <v>500</v>
      </c>
      <c r="S24" s="100">
        <v>1000</v>
      </c>
      <c r="T24" s="100">
        <v>250</v>
      </c>
      <c r="U24" s="100">
        <v>500</v>
      </c>
      <c r="V24" s="100">
        <v>1000</v>
      </c>
      <c r="W24" s="101" t="s">
        <v>388</v>
      </c>
      <c r="X24" s="100">
        <v>350</v>
      </c>
      <c r="Y24" s="101" t="s">
        <v>756</v>
      </c>
      <c r="Z24" s="101" t="s">
        <v>527</v>
      </c>
      <c r="AA24" s="100" t="s">
        <v>871</v>
      </c>
      <c r="AB24" s="100" t="s">
        <v>880</v>
      </c>
      <c r="AC24" s="100" t="s">
        <v>530</v>
      </c>
      <c r="AD24" s="100" t="s">
        <v>411</v>
      </c>
      <c r="AE24" s="100" t="s">
        <v>875</v>
      </c>
      <c r="AF24" s="100" t="s">
        <v>411</v>
      </c>
      <c r="AG24" s="100" t="s">
        <v>388</v>
      </c>
      <c r="AH24" s="101" t="s">
        <v>388</v>
      </c>
      <c r="AI24" s="101" t="s">
        <v>720</v>
      </c>
      <c r="AJ24" s="100" t="s">
        <v>388</v>
      </c>
      <c r="AK24" s="100">
        <v>2440</v>
      </c>
      <c r="AL24" s="100">
        <v>457</v>
      </c>
      <c r="AM24" s="101" t="s">
        <v>388</v>
      </c>
      <c r="AN24" s="174">
        <v>258</v>
      </c>
      <c r="AO24" s="100">
        <v>1024</v>
      </c>
      <c r="AP24" s="100" t="s">
        <v>359</v>
      </c>
      <c r="AQ24" s="100">
        <v>1170</v>
      </c>
      <c r="AR24" s="100" t="s">
        <v>388</v>
      </c>
      <c r="AS24" s="101" t="s">
        <v>388</v>
      </c>
      <c r="AT24" s="101" t="s">
        <v>539</v>
      </c>
      <c r="AU24" s="101" t="s">
        <v>539</v>
      </c>
      <c r="AV24" s="100">
        <v>500</v>
      </c>
      <c r="AW24" s="100">
        <v>250</v>
      </c>
      <c r="AX24" s="100">
        <v>500</v>
      </c>
      <c r="AY24" s="100">
        <v>250</v>
      </c>
      <c r="AZ24" s="100">
        <v>500</v>
      </c>
      <c r="BA24" s="100">
        <v>250</v>
      </c>
      <c r="BB24" s="101" t="s">
        <v>388</v>
      </c>
      <c r="BC24" s="100">
        <v>2000</v>
      </c>
      <c r="BD24" s="61"/>
    </row>
    <row r="25" spans="2:56" ht="28.5">
      <c r="B25" s="83"/>
      <c r="C25" s="120" t="s">
        <v>88</v>
      </c>
      <c r="D25" s="109" t="s">
        <v>89</v>
      </c>
      <c r="E25" s="53"/>
      <c r="F25" s="220" t="s">
        <v>388</v>
      </c>
      <c r="G25" s="268" t="s">
        <v>388</v>
      </c>
      <c r="H25" s="268" t="s">
        <v>388</v>
      </c>
      <c r="I25" s="268" t="s">
        <v>388</v>
      </c>
      <c r="J25" s="101" t="s">
        <v>388</v>
      </c>
      <c r="K25" s="102" t="s">
        <v>654</v>
      </c>
      <c r="L25" s="100" t="s">
        <v>446</v>
      </c>
      <c r="M25" s="100" t="s">
        <v>526</v>
      </c>
      <c r="N25" s="100" t="s">
        <v>525</v>
      </c>
      <c r="O25" s="103" t="s">
        <v>734</v>
      </c>
      <c r="P25" s="100" t="s">
        <v>447</v>
      </c>
      <c r="Q25" s="100" t="s">
        <v>446</v>
      </c>
      <c r="R25" s="100" t="s">
        <v>447</v>
      </c>
      <c r="S25" s="100" t="s">
        <v>447</v>
      </c>
      <c r="T25" s="100" t="s">
        <v>447</v>
      </c>
      <c r="U25" s="100" t="s">
        <v>447</v>
      </c>
      <c r="V25" s="100" t="s">
        <v>447</v>
      </c>
      <c r="W25" s="101" t="s">
        <v>388</v>
      </c>
      <c r="X25" s="100" t="s">
        <v>622</v>
      </c>
      <c r="Y25" s="101" t="s">
        <v>755</v>
      </c>
      <c r="Z25" s="103" t="s">
        <v>679</v>
      </c>
      <c r="AA25" s="100" t="s">
        <v>447</v>
      </c>
      <c r="AB25" s="100" t="s">
        <v>447</v>
      </c>
      <c r="AC25" s="100" t="s">
        <v>447</v>
      </c>
      <c r="AD25" s="100" t="s">
        <v>388</v>
      </c>
      <c r="AE25" s="100" t="s">
        <v>388</v>
      </c>
      <c r="AF25" s="100" t="s">
        <v>388</v>
      </c>
      <c r="AG25" s="100" t="s">
        <v>563</v>
      </c>
      <c r="AH25" s="101" t="s">
        <v>388</v>
      </c>
      <c r="AI25" s="101" t="s">
        <v>562</v>
      </c>
      <c r="AJ25" s="100" t="s">
        <v>388</v>
      </c>
      <c r="AK25" s="102" t="s">
        <v>799</v>
      </c>
      <c r="AL25" s="100" t="s">
        <v>561</v>
      </c>
      <c r="AM25" s="101" t="s">
        <v>388</v>
      </c>
      <c r="AN25" s="178" t="s">
        <v>813</v>
      </c>
      <c r="AO25" s="100" t="s">
        <v>446</v>
      </c>
      <c r="AP25" s="100" t="s">
        <v>446</v>
      </c>
      <c r="AQ25" s="100" t="s">
        <v>562</v>
      </c>
      <c r="AR25" s="100" t="s">
        <v>388</v>
      </c>
      <c r="AS25" s="101" t="s">
        <v>388</v>
      </c>
      <c r="AT25" s="101" t="s">
        <v>536</v>
      </c>
      <c r="AU25" s="101" t="s">
        <v>536</v>
      </c>
      <c r="AV25" s="100" t="s">
        <v>446</v>
      </c>
      <c r="AW25" s="100" t="s">
        <v>446</v>
      </c>
      <c r="AX25" s="100" t="s">
        <v>446</v>
      </c>
      <c r="AY25" s="100" t="s">
        <v>446</v>
      </c>
      <c r="AZ25" s="100" t="s">
        <v>446</v>
      </c>
      <c r="BA25" s="100" t="s">
        <v>446</v>
      </c>
      <c r="BB25" s="101" t="s">
        <v>388</v>
      </c>
      <c r="BC25" s="100" t="s">
        <v>446</v>
      </c>
      <c r="BD25" s="61"/>
    </row>
    <row r="26" spans="2:56" ht="42.75">
      <c r="B26" s="83"/>
      <c r="C26" s="120" t="s">
        <v>90</v>
      </c>
      <c r="D26" s="109" t="s">
        <v>91</v>
      </c>
      <c r="E26" s="48"/>
      <c r="F26" s="220" t="s">
        <v>388</v>
      </c>
      <c r="G26" s="268" t="s">
        <v>388</v>
      </c>
      <c r="H26" s="268" t="s">
        <v>388</v>
      </c>
      <c r="I26" s="268" t="s">
        <v>388</v>
      </c>
      <c r="J26" s="101" t="s">
        <v>388</v>
      </c>
      <c r="K26" s="100" t="s">
        <v>388</v>
      </c>
      <c r="L26" s="100" t="s">
        <v>388</v>
      </c>
      <c r="M26" s="100" t="s">
        <v>544</v>
      </c>
      <c r="N26" s="100" t="s">
        <v>525</v>
      </c>
      <c r="O26" s="101" t="s">
        <v>540</v>
      </c>
      <c r="P26" s="100" t="s">
        <v>448</v>
      </c>
      <c r="Q26" s="100" t="s">
        <v>448</v>
      </c>
      <c r="R26" s="100" t="s">
        <v>448</v>
      </c>
      <c r="S26" s="100" t="s">
        <v>448</v>
      </c>
      <c r="T26" s="100" t="s">
        <v>448</v>
      </c>
      <c r="U26" s="100" t="s">
        <v>448</v>
      </c>
      <c r="V26" s="100" t="s">
        <v>448</v>
      </c>
      <c r="W26" s="101" t="s">
        <v>388</v>
      </c>
      <c r="X26" s="102" t="s">
        <v>623</v>
      </c>
      <c r="Y26" s="101" t="s">
        <v>758</v>
      </c>
      <c r="Z26" s="103" t="s">
        <v>678</v>
      </c>
      <c r="AA26" s="100" t="s">
        <v>388</v>
      </c>
      <c r="AB26" s="100" t="s">
        <v>448</v>
      </c>
      <c r="AC26" s="100" t="s">
        <v>448</v>
      </c>
      <c r="AD26" s="100" t="s">
        <v>388</v>
      </c>
      <c r="AE26" s="100" t="s">
        <v>388</v>
      </c>
      <c r="AF26" s="100" t="s">
        <v>388</v>
      </c>
      <c r="AG26" s="100" t="s">
        <v>388</v>
      </c>
      <c r="AH26" s="101" t="s">
        <v>388</v>
      </c>
      <c r="AI26" s="101" t="s">
        <v>717</v>
      </c>
      <c r="AJ26" s="100" t="s">
        <v>388</v>
      </c>
      <c r="AK26" s="102" t="s">
        <v>540</v>
      </c>
      <c r="AL26" s="100" t="s">
        <v>544</v>
      </c>
      <c r="AM26" s="101" t="s">
        <v>388</v>
      </c>
      <c r="AN26" s="174" t="s">
        <v>814</v>
      </c>
      <c r="AO26" s="100" t="s">
        <v>565</v>
      </c>
      <c r="AP26" s="100" t="s">
        <v>388</v>
      </c>
      <c r="AQ26" s="102" t="s">
        <v>564</v>
      </c>
      <c r="AR26" s="100" t="s">
        <v>388</v>
      </c>
      <c r="AS26" s="101" t="s">
        <v>388</v>
      </c>
      <c r="AT26" s="101" t="s">
        <v>540</v>
      </c>
      <c r="AU26" s="101" t="s">
        <v>540</v>
      </c>
      <c r="AV26" s="100" t="s">
        <v>448</v>
      </c>
      <c r="AW26" s="100" t="s">
        <v>448</v>
      </c>
      <c r="AX26" s="100" t="s">
        <v>448</v>
      </c>
      <c r="AY26" s="100" t="s">
        <v>448</v>
      </c>
      <c r="AZ26" s="100" t="s">
        <v>448</v>
      </c>
      <c r="BA26" s="100" t="s">
        <v>448</v>
      </c>
      <c r="BB26" s="101" t="s">
        <v>388</v>
      </c>
      <c r="BC26" s="100" t="s">
        <v>565</v>
      </c>
      <c r="BD26" s="61"/>
    </row>
    <row r="27" spans="2:56" s="44" customFormat="1" ht="42.75">
      <c r="B27" s="88"/>
      <c r="C27" s="126" t="s">
        <v>381</v>
      </c>
      <c r="D27" s="110" t="s">
        <v>384</v>
      </c>
      <c r="E27" s="54"/>
      <c r="F27" s="220" t="s">
        <v>388</v>
      </c>
      <c r="G27" s="220" t="s">
        <v>639</v>
      </c>
      <c r="H27" s="220" t="s">
        <v>639</v>
      </c>
      <c r="I27" s="220" t="s">
        <v>639</v>
      </c>
      <c r="J27" s="101" t="s">
        <v>388</v>
      </c>
      <c r="K27" s="101" t="s">
        <v>648</v>
      </c>
      <c r="L27" s="101" t="s">
        <v>388</v>
      </c>
      <c r="M27" s="101" t="s">
        <v>498</v>
      </c>
      <c r="N27" s="101" t="s">
        <v>498</v>
      </c>
      <c r="O27" s="101" t="s">
        <v>736</v>
      </c>
      <c r="P27" s="101" t="s">
        <v>450</v>
      </c>
      <c r="Q27" s="101" t="s">
        <v>450</v>
      </c>
      <c r="R27" s="101" t="s">
        <v>450</v>
      </c>
      <c r="S27" s="101" t="s">
        <v>450</v>
      </c>
      <c r="T27" s="101" t="s">
        <v>450</v>
      </c>
      <c r="U27" s="101" t="s">
        <v>450</v>
      </c>
      <c r="V27" s="101" t="s">
        <v>450</v>
      </c>
      <c r="W27" s="101" t="s">
        <v>388</v>
      </c>
      <c r="X27" s="101" t="s">
        <v>388</v>
      </c>
      <c r="Y27" s="103" t="s">
        <v>757</v>
      </c>
      <c r="Z27" s="101" t="s">
        <v>388</v>
      </c>
      <c r="AA27" s="101" t="s">
        <v>388</v>
      </c>
      <c r="AB27" s="101" t="s">
        <v>451</v>
      </c>
      <c r="AC27" s="101" t="s">
        <v>451</v>
      </c>
      <c r="AD27" s="100" t="s">
        <v>388</v>
      </c>
      <c r="AE27" s="100" t="s">
        <v>388</v>
      </c>
      <c r="AF27" s="100" t="s">
        <v>388</v>
      </c>
      <c r="AG27" s="101" t="s">
        <v>566</v>
      </c>
      <c r="AH27" s="101" t="s">
        <v>388</v>
      </c>
      <c r="AI27" s="101" t="s">
        <v>722</v>
      </c>
      <c r="AJ27" s="101" t="s">
        <v>388</v>
      </c>
      <c r="AK27" s="101" t="s">
        <v>567</v>
      </c>
      <c r="AL27" s="101" t="s">
        <v>567</v>
      </c>
      <c r="AM27" s="101" t="s">
        <v>388</v>
      </c>
      <c r="AN27" s="174" t="s">
        <v>815</v>
      </c>
      <c r="AO27" s="101" t="s">
        <v>566</v>
      </c>
      <c r="AP27" s="101" t="s">
        <v>393</v>
      </c>
      <c r="AQ27" s="101" t="s">
        <v>566</v>
      </c>
      <c r="AR27" s="101" t="s">
        <v>388</v>
      </c>
      <c r="AS27" s="101" t="s">
        <v>388</v>
      </c>
      <c r="AT27" s="101" t="s">
        <v>537</v>
      </c>
      <c r="AU27" s="101" t="s">
        <v>537</v>
      </c>
      <c r="AV27" s="101" t="s">
        <v>449</v>
      </c>
      <c r="AW27" s="101" t="s">
        <v>449</v>
      </c>
      <c r="AX27" s="101" t="s">
        <v>449</v>
      </c>
      <c r="AY27" s="101" t="s">
        <v>449</v>
      </c>
      <c r="AZ27" s="101" t="s">
        <v>449</v>
      </c>
      <c r="BA27" s="101" t="s">
        <v>449</v>
      </c>
      <c r="BB27" s="101" t="s">
        <v>388</v>
      </c>
      <c r="BC27" s="101" t="s">
        <v>559</v>
      </c>
      <c r="BD27" s="64"/>
    </row>
    <row r="28" spans="2:56" s="44" customFormat="1" ht="28.5">
      <c r="B28" s="88"/>
      <c r="C28" s="126" t="s">
        <v>385</v>
      </c>
      <c r="D28" s="110" t="str">
        <f>D98</f>
        <v>ppm</v>
      </c>
      <c r="E28" s="54"/>
      <c r="F28" s="220" t="s">
        <v>388</v>
      </c>
      <c r="G28" s="220"/>
      <c r="H28" s="220"/>
      <c r="I28" s="220"/>
      <c r="J28" s="101" t="s">
        <v>388</v>
      </c>
      <c r="K28" s="101" t="s">
        <v>388</v>
      </c>
      <c r="L28" s="101" t="s">
        <v>399</v>
      </c>
      <c r="M28" s="101" t="s">
        <v>512</v>
      </c>
      <c r="N28" s="101" t="s">
        <v>512</v>
      </c>
      <c r="O28" s="101" t="s">
        <v>388</v>
      </c>
      <c r="P28" s="101" t="s">
        <v>388</v>
      </c>
      <c r="Q28" s="101" t="s">
        <v>388</v>
      </c>
      <c r="R28" s="101" t="s">
        <v>388</v>
      </c>
      <c r="S28" s="101" t="s">
        <v>388</v>
      </c>
      <c r="T28" s="101" t="s">
        <v>388</v>
      </c>
      <c r="U28" s="101" t="s">
        <v>388</v>
      </c>
      <c r="V28" s="101" t="s">
        <v>388</v>
      </c>
      <c r="W28" s="101" t="s">
        <v>388</v>
      </c>
      <c r="X28" s="101" t="s">
        <v>388</v>
      </c>
      <c r="Y28" s="101" t="s">
        <v>388</v>
      </c>
      <c r="Z28" s="101" t="s">
        <v>534</v>
      </c>
      <c r="AA28" s="101" t="s">
        <v>388</v>
      </c>
      <c r="AB28" s="101" t="s">
        <v>388</v>
      </c>
      <c r="AC28" s="101" t="s">
        <v>388</v>
      </c>
      <c r="AD28" s="101" t="s">
        <v>388</v>
      </c>
      <c r="AE28" s="101" t="s">
        <v>388</v>
      </c>
      <c r="AF28" s="101" t="s">
        <v>388</v>
      </c>
      <c r="AG28" s="101" t="s">
        <v>388</v>
      </c>
      <c r="AH28" s="101" t="s">
        <v>388</v>
      </c>
      <c r="AI28" s="101" t="s">
        <v>388</v>
      </c>
      <c r="AJ28" s="101" t="s">
        <v>388</v>
      </c>
      <c r="AK28" s="101" t="s">
        <v>388</v>
      </c>
      <c r="AL28" s="101" t="s">
        <v>388</v>
      </c>
      <c r="AM28" s="101" t="s">
        <v>388</v>
      </c>
      <c r="AN28" s="177" t="s">
        <v>816</v>
      </c>
      <c r="AO28" s="101"/>
      <c r="AP28" s="101" t="s">
        <v>382</v>
      </c>
      <c r="AQ28" s="101" t="s">
        <v>388</v>
      </c>
      <c r="AR28" s="101" t="s">
        <v>388</v>
      </c>
      <c r="AS28" s="101" t="s">
        <v>388</v>
      </c>
      <c r="AT28" s="101" t="s">
        <v>541</v>
      </c>
      <c r="AU28" s="101" t="s">
        <v>541</v>
      </c>
      <c r="AV28" s="101" t="s">
        <v>541</v>
      </c>
      <c r="AW28" s="101" t="s">
        <v>541</v>
      </c>
      <c r="AX28" s="101" t="s">
        <v>541</v>
      </c>
      <c r="AY28" s="101" t="s">
        <v>541</v>
      </c>
      <c r="AZ28" s="101" t="s">
        <v>541</v>
      </c>
      <c r="BA28" s="101" t="s">
        <v>541</v>
      </c>
      <c r="BB28" s="101" t="s">
        <v>388</v>
      </c>
      <c r="BC28" s="101" t="s">
        <v>559</v>
      </c>
      <c r="BD28" s="64"/>
    </row>
    <row r="29" spans="2:56" s="33" customFormat="1" ht="15">
      <c r="B29" s="89"/>
      <c r="C29" s="124" t="s">
        <v>346</v>
      </c>
      <c r="D29" s="108" t="s">
        <v>386</v>
      </c>
      <c r="E29" s="56"/>
      <c r="F29" s="221" t="s">
        <v>383</v>
      </c>
      <c r="G29" s="270" t="s">
        <v>452</v>
      </c>
      <c r="H29" s="270" t="s">
        <v>452</v>
      </c>
      <c r="I29" s="270" t="s">
        <v>452</v>
      </c>
      <c r="J29" s="101" t="s">
        <v>388</v>
      </c>
      <c r="K29" s="105" t="s">
        <v>383</v>
      </c>
      <c r="L29" s="105" t="s">
        <v>383</v>
      </c>
      <c r="M29" s="105" t="s">
        <v>452</v>
      </c>
      <c r="N29" s="105" t="s">
        <v>452</v>
      </c>
      <c r="O29" s="106" t="s">
        <v>452</v>
      </c>
      <c r="P29" s="105" t="s">
        <v>452</v>
      </c>
      <c r="Q29" s="105" t="s">
        <v>452</v>
      </c>
      <c r="R29" s="105" t="s">
        <v>452</v>
      </c>
      <c r="S29" s="105" t="s">
        <v>452</v>
      </c>
      <c r="T29" s="105" t="s">
        <v>452</v>
      </c>
      <c r="U29" s="105" t="s">
        <v>452</v>
      </c>
      <c r="V29" s="105" t="s">
        <v>452</v>
      </c>
      <c r="W29" s="101" t="s">
        <v>388</v>
      </c>
      <c r="X29" s="105" t="s">
        <v>452</v>
      </c>
      <c r="Y29" s="106" t="s">
        <v>452</v>
      </c>
      <c r="Z29" s="106" t="s">
        <v>383</v>
      </c>
      <c r="AA29" s="105" t="s">
        <v>383</v>
      </c>
      <c r="AB29" s="105" t="s">
        <v>452</v>
      </c>
      <c r="AC29" s="105" t="s">
        <v>452</v>
      </c>
      <c r="AD29" s="105" t="s">
        <v>383</v>
      </c>
      <c r="AE29" s="105" t="s">
        <v>383</v>
      </c>
      <c r="AF29" s="105" t="s">
        <v>383</v>
      </c>
      <c r="AG29" s="105" t="s">
        <v>383</v>
      </c>
      <c r="AH29" s="101" t="s">
        <v>388</v>
      </c>
      <c r="AI29" s="106" t="s">
        <v>383</v>
      </c>
      <c r="AJ29" s="105" t="s">
        <v>383</v>
      </c>
      <c r="AK29" s="105" t="s">
        <v>452</v>
      </c>
      <c r="AL29" s="105" t="s">
        <v>452</v>
      </c>
      <c r="AM29" s="101" t="s">
        <v>388</v>
      </c>
      <c r="AN29" s="105" t="s">
        <v>452</v>
      </c>
      <c r="AO29" s="105" t="s">
        <v>452</v>
      </c>
      <c r="AP29" s="105" t="s">
        <v>383</v>
      </c>
      <c r="AQ29" s="105" t="s">
        <v>452</v>
      </c>
      <c r="AR29" s="105" t="s">
        <v>383</v>
      </c>
      <c r="AS29" s="101" t="s">
        <v>388</v>
      </c>
      <c r="AT29" s="106" t="s">
        <v>452</v>
      </c>
      <c r="AU29" s="106" t="s">
        <v>452</v>
      </c>
      <c r="AV29" s="105" t="s">
        <v>452</v>
      </c>
      <c r="AW29" s="105" t="s">
        <v>452</v>
      </c>
      <c r="AX29" s="105" t="s">
        <v>452</v>
      </c>
      <c r="AY29" s="105" t="s">
        <v>452</v>
      </c>
      <c r="AZ29" s="105" t="s">
        <v>452</v>
      </c>
      <c r="BA29" s="105" t="s">
        <v>452</v>
      </c>
      <c r="BB29" s="101" t="s">
        <v>388</v>
      </c>
      <c r="BC29" s="105" t="s">
        <v>452</v>
      </c>
      <c r="BD29" s="65"/>
    </row>
    <row r="30" spans="2:56" ht="15" thickBot="1">
      <c r="B30" s="90"/>
      <c r="C30" s="127"/>
      <c r="D30" s="111"/>
      <c r="E30" s="66"/>
      <c r="F30" s="222"/>
      <c r="G30" s="222"/>
      <c r="H30" s="222"/>
      <c r="I30" s="222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 t="s">
        <v>721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67"/>
    </row>
    <row r="31" spans="6:9" ht="15.75" thickBot="1" thickTop="1">
      <c r="F31" s="223"/>
      <c r="G31" s="199"/>
      <c r="H31" s="199"/>
      <c r="I31" s="199"/>
    </row>
    <row r="32" spans="2:56" ht="15.75" thickTop="1">
      <c r="B32" s="160" t="s">
        <v>712</v>
      </c>
      <c r="C32" s="161" t="s">
        <v>776</v>
      </c>
      <c r="D32" s="162" t="s">
        <v>777</v>
      </c>
      <c r="E32" s="163"/>
      <c r="F32" s="224"/>
      <c r="G32" s="271"/>
      <c r="H32" s="271"/>
      <c r="I32" s="271"/>
      <c r="J32" s="164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4"/>
      <c r="W32" s="164"/>
      <c r="X32" s="165"/>
      <c r="Y32" s="165"/>
      <c r="Z32" s="165"/>
      <c r="AA32" s="165"/>
      <c r="AB32" s="165"/>
      <c r="AC32" s="165"/>
      <c r="AD32" s="164"/>
      <c r="AE32" s="165"/>
      <c r="AF32" s="165"/>
      <c r="AG32" s="165"/>
      <c r="AH32" s="164"/>
      <c r="AI32" s="165"/>
      <c r="AJ32" s="165"/>
      <c r="AK32" s="165"/>
      <c r="AL32" s="165"/>
      <c r="AM32" s="164"/>
      <c r="AN32" s="179"/>
      <c r="AO32" s="165"/>
      <c r="AP32" s="165"/>
      <c r="AQ32" s="164"/>
      <c r="AR32" s="165"/>
      <c r="AS32" s="164"/>
      <c r="AT32" s="165"/>
      <c r="AU32" s="165"/>
      <c r="AV32" s="165"/>
      <c r="AW32" s="165"/>
      <c r="AX32" s="165"/>
      <c r="AY32" s="164"/>
      <c r="AZ32" s="165"/>
      <c r="BA32" s="165"/>
      <c r="BB32" s="164"/>
      <c r="BC32" s="164"/>
      <c r="BD32" s="166"/>
    </row>
    <row r="33" spans="2:56" ht="28.5">
      <c r="B33" s="83" t="s">
        <v>50</v>
      </c>
      <c r="C33" s="120" t="s">
        <v>51</v>
      </c>
      <c r="D33" s="68"/>
      <c r="E33" s="53"/>
      <c r="F33" s="220"/>
      <c r="G33" s="268"/>
      <c r="H33" s="268"/>
      <c r="I33" s="268"/>
      <c r="J33" s="100"/>
      <c r="K33" s="100"/>
      <c r="L33" s="100"/>
      <c r="M33" s="100"/>
      <c r="N33" s="100"/>
      <c r="O33" s="101"/>
      <c r="P33" s="100"/>
      <c r="Q33" s="100"/>
      <c r="R33" s="100"/>
      <c r="S33" s="100"/>
      <c r="T33" s="100"/>
      <c r="U33" s="100"/>
      <c r="V33" s="100"/>
      <c r="W33" s="100"/>
      <c r="X33" s="100"/>
      <c r="Y33" s="101"/>
      <c r="Z33" s="101"/>
      <c r="AA33" s="100"/>
      <c r="AB33" s="100"/>
      <c r="AC33" s="100"/>
      <c r="AD33" s="100"/>
      <c r="AE33" s="100"/>
      <c r="AF33" s="100"/>
      <c r="AG33" s="100"/>
      <c r="AH33" s="100"/>
      <c r="AI33" s="101"/>
      <c r="AJ33" s="100"/>
      <c r="AK33" s="100"/>
      <c r="AL33" s="100"/>
      <c r="AM33" s="100"/>
      <c r="AN33" s="174"/>
      <c r="AO33" s="100"/>
      <c r="AP33" s="100"/>
      <c r="AQ33" s="100"/>
      <c r="AR33" s="100"/>
      <c r="AS33" s="100"/>
      <c r="AT33" s="101"/>
      <c r="AU33" s="101"/>
      <c r="AV33" s="100"/>
      <c r="AW33" s="100"/>
      <c r="AX33" s="100"/>
      <c r="AY33" s="100"/>
      <c r="AZ33" s="100"/>
      <c r="BA33" s="100"/>
      <c r="BB33" s="100"/>
      <c r="BC33" s="100"/>
      <c r="BD33" s="143"/>
    </row>
    <row r="34" spans="2:56" ht="28.5">
      <c r="B34" s="83"/>
      <c r="C34" s="128" t="s">
        <v>253</v>
      </c>
      <c r="D34" s="68" t="s">
        <v>267</v>
      </c>
      <c r="E34" s="53"/>
      <c r="F34" s="220" t="s">
        <v>388</v>
      </c>
      <c r="G34" s="268" t="s">
        <v>388</v>
      </c>
      <c r="H34" s="268" t="s">
        <v>388</v>
      </c>
      <c r="I34" s="268" t="s">
        <v>388</v>
      </c>
      <c r="J34" s="101" t="s">
        <v>388</v>
      </c>
      <c r="K34" s="100" t="s">
        <v>388</v>
      </c>
      <c r="L34" s="100" t="s">
        <v>388</v>
      </c>
      <c r="M34" s="100" t="s">
        <v>388</v>
      </c>
      <c r="N34" s="100" t="s">
        <v>388</v>
      </c>
      <c r="O34" s="101" t="s">
        <v>388</v>
      </c>
      <c r="P34" s="101" t="s">
        <v>388</v>
      </c>
      <c r="Q34" s="101" t="s">
        <v>388</v>
      </c>
      <c r="R34" s="101" t="s">
        <v>388</v>
      </c>
      <c r="S34" s="101" t="s">
        <v>388</v>
      </c>
      <c r="T34" s="101" t="s">
        <v>388</v>
      </c>
      <c r="U34" s="101" t="s">
        <v>388</v>
      </c>
      <c r="V34" s="101" t="s">
        <v>388</v>
      </c>
      <c r="W34" s="101" t="s">
        <v>388</v>
      </c>
      <c r="X34" s="100" t="s">
        <v>388</v>
      </c>
      <c r="Y34" s="101" t="s">
        <v>388</v>
      </c>
      <c r="Z34" s="101" t="s">
        <v>388</v>
      </c>
      <c r="AA34" s="101" t="s">
        <v>388</v>
      </c>
      <c r="AB34" s="101" t="s">
        <v>388</v>
      </c>
      <c r="AC34" s="101" t="s">
        <v>388</v>
      </c>
      <c r="AD34" s="101" t="s">
        <v>388</v>
      </c>
      <c r="AE34" s="101" t="s">
        <v>388</v>
      </c>
      <c r="AF34" s="101" t="s">
        <v>388</v>
      </c>
      <c r="AG34" s="101" t="s">
        <v>388</v>
      </c>
      <c r="AH34" s="101" t="s">
        <v>388</v>
      </c>
      <c r="AI34" s="101" t="s">
        <v>388</v>
      </c>
      <c r="AJ34" s="101" t="s">
        <v>388</v>
      </c>
      <c r="AK34" s="101" t="s">
        <v>388</v>
      </c>
      <c r="AL34" s="101" t="s">
        <v>388</v>
      </c>
      <c r="AM34" s="101" t="s">
        <v>388</v>
      </c>
      <c r="AN34" s="174" t="s">
        <v>817</v>
      </c>
      <c r="AO34" s="100" t="s">
        <v>388</v>
      </c>
      <c r="AP34" s="100" t="s">
        <v>391</v>
      </c>
      <c r="AQ34" s="101" t="s">
        <v>388</v>
      </c>
      <c r="AR34" s="101" t="s">
        <v>388</v>
      </c>
      <c r="AS34" s="101" t="s">
        <v>388</v>
      </c>
      <c r="AT34" s="101" t="s">
        <v>388</v>
      </c>
      <c r="AU34" s="101" t="s">
        <v>388</v>
      </c>
      <c r="AV34" s="101" t="s">
        <v>388</v>
      </c>
      <c r="AW34" s="101" t="s">
        <v>388</v>
      </c>
      <c r="AX34" s="101" t="s">
        <v>388</v>
      </c>
      <c r="AY34" s="101" t="s">
        <v>388</v>
      </c>
      <c r="AZ34" s="101" t="s">
        <v>388</v>
      </c>
      <c r="BA34" s="101" t="s">
        <v>388</v>
      </c>
      <c r="BB34" s="101" t="s">
        <v>388</v>
      </c>
      <c r="BC34" s="101" t="s">
        <v>388</v>
      </c>
      <c r="BD34" s="64"/>
    </row>
    <row r="35" spans="2:56" ht="28.5">
      <c r="B35" s="83"/>
      <c r="C35" s="128" t="s">
        <v>254</v>
      </c>
      <c r="D35" s="68" t="s">
        <v>266</v>
      </c>
      <c r="E35" s="53"/>
      <c r="F35" s="225" t="s">
        <v>624</v>
      </c>
      <c r="G35" s="272">
        <f>3.3/6</f>
        <v>0.5499999999999999</v>
      </c>
      <c r="H35" s="272">
        <f>3.3/6</f>
        <v>0.5499999999999999</v>
      </c>
      <c r="I35" s="272">
        <f>3.3/6</f>
        <v>0.5499999999999999</v>
      </c>
      <c r="J35" s="134" t="s">
        <v>388</v>
      </c>
      <c r="K35" s="135" t="s">
        <v>388</v>
      </c>
      <c r="L35" s="135" t="s">
        <v>388</v>
      </c>
      <c r="M35" s="135" t="s">
        <v>388</v>
      </c>
      <c r="N35" s="135" t="s">
        <v>388</v>
      </c>
      <c r="O35" s="134" t="s">
        <v>388</v>
      </c>
      <c r="P35" s="134" t="s">
        <v>388</v>
      </c>
      <c r="Q35" s="134" t="s">
        <v>388</v>
      </c>
      <c r="R35" s="134" t="s">
        <v>388</v>
      </c>
      <c r="S35" s="134" t="s">
        <v>388</v>
      </c>
      <c r="T35" s="134" t="s">
        <v>388</v>
      </c>
      <c r="U35" s="134" t="s">
        <v>388</v>
      </c>
      <c r="V35" s="134" t="s">
        <v>388</v>
      </c>
      <c r="W35" s="134" t="s">
        <v>388</v>
      </c>
      <c r="X35" s="135" t="s">
        <v>388</v>
      </c>
      <c r="Y35" s="134" t="s">
        <v>388</v>
      </c>
      <c r="Z35" s="134" t="s">
        <v>388</v>
      </c>
      <c r="AA35" s="134" t="s">
        <v>388</v>
      </c>
      <c r="AB35" s="134" t="s">
        <v>388</v>
      </c>
      <c r="AC35" s="134" t="s">
        <v>388</v>
      </c>
      <c r="AD35" s="134" t="s">
        <v>388</v>
      </c>
      <c r="AE35" s="134" t="s">
        <v>388</v>
      </c>
      <c r="AF35" s="134" t="s">
        <v>388</v>
      </c>
      <c r="AG35" s="134" t="s">
        <v>388</v>
      </c>
      <c r="AH35" s="134" t="s">
        <v>388</v>
      </c>
      <c r="AI35" s="134" t="s">
        <v>388</v>
      </c>
      <c r="AJ35" s="134" t="s">
        <v>388</v>
      </c>
      <c r="AK35" s="135">
        <v>0.375</v>
      </c>
      <c r="AL35" s="134" t="s">
        <v>388</v>
      </c>
      <c r="AM35" s="134" t="s">
        <v>388</v>
      </c>
      <c r="AN35" s="181">
        <f>1-AN41</f>
        <v>0.19999999999999996</v>
      </c>
      <c r="AO35" s="181">
        <f>+AO40/(AO40+AO46)</f>
        <v>0.1258741258741259</v>
      </c>
      <c r="AP35" s="135" t="s">
        <v>388</v>
      </c>
      <c r="AQ35" s="134" t="s">
        <v>388</v>
      </c>
      <c r="AR35" s="134" t="s">
        <v>388</v>
      </c>
      <c r="AS35" s="134" t="s">
        <v>388</v>
      </c>
      <c r="AT35" s="134">
        <f>1-AT41</f>
        <v>0.19342359767891681</v>
      </c>
      <c r="AU35" s="134">
        <f>1-AU41</f>
        <v>0.19342359767891681</v>
      </c>
      <c r="AV35" s="134" t="s">
        <v>388</v>
      </c>
      <c r="AW35" s="134" t="s">
        <v>388</v>
      </c>
      <c r="AX35" s="134" t="s">
        <v>388</v>
      </c>
      <c r="AY35" s="134" t="s">
        <v>388</v>
      </c>
      <c r="AZ35" s="134" t="s">
        <v>388</v>
      </c>
      <c r="BA35" s="134" t="s">
        <v>388</v>
      </c>
      <c r="BB35" s="134" t="s">
        <v>388</v>
      </c>
      <c r="BC35" s="134" t="s">
        <v>388</v>
      </c>
      <c r="BD35" s="64"/>
    </row>
    <row r="36" spans="2:56" ht="28.5">
      <c r="B36" s="83"/>
      <c r="C36" s="128" t="s">
        <v>262</v>
      </c>
      <c r="D36" s="68" t="s">
        <v>268</v>
      </c>
      <c r="E36" s="53"/>
      <c r="F36" s="220" t="s">
        <v>624</v>
      </c>
      <c r="G36" s="268" t="s">
        <v>388</v>
      </c>
      <c r="H36" s="268" t="s">
        <v>388</v>
      </c>
      <c r="I36" s="268" t="s">
        <v>388</v>
      </c>
      <c r="J36" s="101" t="s">
        <v>388</v>
      </c>
      <c r="K36" s="100" t="s">
        <v>388</v>
      </c>
      <c r="L36" s="100" t="s">
        <v>388</v>
      </c>
      <c r="M36" s="100" t="s">
        <v>388</v>
      </c>
      <c r="N36" s="100" t="s">
        <v>388</v>
      </c>
      <c r="O36" s="101" t="s">
        <v>388</v>
      </c>
      <c r="P36" s="101" t="s">
        <v>388</v>
      </c>
      <c r="Q36" s="101" t="s">
        <v>388</v>
      </c>
      <c r="R36" s="101" t="s">
        <v>388</v>
      </c>
      <c r="S36" s="101" t="s">
        <v>388</v>
      </c>
      <c r="T36" s="101" t="s">
        <v>388</v>
      </c>
      <c r="U36" s="101" t="s">
        <v>388</v>
      </c>
      <c r="V36" s="101" t="s">
        <v>388</v>
      </c>
      <c r="W36" s="101" t="s">
        <v>388</v>
      </c>
      <c r="X36" s="100" t="s">
        <v>625</v>
      </c>
      <c r="Y36" s="101" t="s">
        <v>388</v>
      </c>
      <c r="Z36" s="101" t="s">
        <v>388</v>
      </c>
      <c r="AA36" s="101" t="s">
        <v>388</v>
      </c>
      <c r="AB36" s="101" t="s">
        <v>388</v>
      </c>
      <c r="AC36" s="101" t="s">
        <v>388</v>
      </c>
      <c r="AD36" s="101" t="s">
        <v>388</v>
      </c>
      <c r="AE36" s="101" t="s">
        <v>388</v>
      </c>
      <c r="AF36" s="101" t="s">
        <v>388</v>
      </c>
      <c r="AG36" s="101" t="s">
        <v>388</v>
      </c>
      <c r="AH36" s="101" t="s">
        <v>388</v>
      </c>
      <c r="AI36" s="101" t="s">
        <v>388</v>
      </c>
      <c r="AJ36" s="101" t="s">
        <v>388</v>
      </c>
      <c r="AK36" s="100" t="s">
        <v>568</v>
      </c>
      <c r="AL36" s="101" t="s">
        <v>388</v>
      </c>
      <c r="AM36" s="101" t="s">
        <v>388</v>
      </c>
      <c r="AN36" s="174" t="s">
        <v>818</v>
      </c>
      <c r="AO36" s="100" t="s">
        <v>644</v>
      </c>
      <c r="AP36" s="100" t="s">
        <v>388</v>
      </c>
      <c r="AQ36" s="101" t="s">
        <v>388</v>
      </c>
      <c r="AR36" s="101" t="s">
        <v>388</v>
      </c>
      <c r="AS36" s="101" t="s">
        <v>388</v>
      </c>
      <c r="AT36" s="101" t="s">
        <v>388</v>
      </c>
      <c r="AU36" s="101" t="s">
        <v>388</v>
      </c>
      <c r="AV36" s="101" t="s">
        <v>388</v>
      </c>
      <c r="AW36" s="101" t="s">
        <v>388</v>
      </c>
      <c r="AX36" s="101" t="s">
        <v>388</v>
      </c>
      <c r="AY36" s="101" t="s">
        <v>388</v>
      </c>
      <c r="AZ36" s="101" t="s">
        <v>388</v>
      </c>
      <c r="BA36" s="101" t="s">
        <v>388</v>
      </c>
      <c r="BB36" s="101" t="s">
        <v>388</v>
      </c>
      <c r="BC36" s="101" t="s">
        <v>388</v>
      </c>
      <c r="BD36" s="64"/>
    </row>
    <row r="37" spans="2:56" ht="14.25">
      <c r="B37" s="83"/>
      <c r="C37" s="128" t="s">
        <v>263</v>
      </c>
      <c r="D37" s="68" t="s">
        <v>270</v>
      </c>
      <c r="E37" s="53"/>
      <c r="F37" s="220" t="s">
        <v>388</v>
      </c>
      <c r="G37" s="268" t="s">
        <v>640</v>
      </c>
      <c r="H37" s="268" t="s">
        <v>640</v>
      </c>
      <c r="I37" s="268" t="s">
        <v>640</v>
      </c>
      <c r="J37" s="100" t="s">
        <v>388</v>
      </c>
      <c r="K37" s="100" t="s">
        <v>392</v>
      </c>
      <c r="L37" s="100" t="s">
        <v>388</v>
      </c>
      <c r="M37" s="100" t="s">
        <v>388</v>
      </c>
      <c r="N37" s="100" t="s">
        <v>388</v>
      </c>
      <c r="O37" s="101" t="s">
        <v>388</v>
      </c>
      <c r="P37" s="101" t="s">
        <v>388</v>
      </c>
      <c r="Q37" s="101" t="s">
        <v>388</v>
      </c>
      <c r="R37" s="101" t="s">
        <v>388</v>
      </c>
      <c r="S37" s="101" t="s">
        <v>388</v>
      </c>
      <c r="T37" s="101" t="s">
        <v>388</v>
      </c>
      <c r="U37" s="101" t="s">
        <v>388</v>
      </c>
      <c r="V37" s="101" t="s">
        <v>388</v>
      </c>
      <c r="W37" s="100" t="s">
        <v>388</v>
      </c>
      <c r="X37" s="100" t="s">
        <v>392</v>
      </c>
      <c r="Y37" s="101" t="s">
        <v>388</v>
      </c>
      <c r="Z37" s="101" t="s">
        <v>388</v>
      </c>
      <c r="AA37" s="101" t="s">
        <v>388</v>
      </c>
      <c r="AB37" s="101" t="s">
        <v>388</v>
      </c>
      <c r="AC37" s="101" t="s">
        <v>388</v>
      </c>
      <c r="AD37" s="101" t="s">
        <v>388</v>
      </c>
      <c r="AE37" s="101" t="s">
        <v>388</v>
      </c>
      <c r="AF37" s="101" t="s">
        <v>388</v>
      </c>
      <c r="AG37" s="100" t="s">
        <v>388</v>
      </c>
      <c r="AH37" s="100" t="s">
        <v>388</v>
      </c>
      <c r="AI37" s="101" t="s">
        <v>388</v>
      </c>
      <c r="AJ37" s="101" t="s">
        <v>388</v>
      </c>
      <c r="AK37" s="100" t="s">
        <v>392</v>
      </c>
      <c r="AL37" s="100" t="s">
        <v>388</v>
      </c>
      <c r="AM37" s="100" t="s">
        <v>388</v>
      </c>
      <c r="AN37" s="174" t="s">
        <v>392</v>
      </c>
      <c r="AO37" s="100" t="s">
        <v>392</v>
      </c>
      <c r="AP37" s="100" t="s">
        <v>392</v>
      </c>
      <c r="AQ37" s="100" t="s">
        <v>392</v>
      </c>
      <c r="AR37" s="100" t="s">
        <v>388</v>
      </c>
      <c r="AS37" s="100" t="s">
        <v>388</v>
      </c>
      <c r="AT37" s="101" t="s">
        <v>607</v>
      </c>
      <c r="AU37" s="101" t="s">
        <v>607</v>
      </c>
      <c r="AV37" s="101" t="s">
        <v>388</v>
      </c>
      <c r="AW37" s="101" t="s">
        <v>388</v>
      </c>
      <c r="AX37" s="101" t="s">
        <v>388</v>
      </c>
      <c r="AY37" s="101" t="s">
        <v>388</v>
      </c>
      <c r="AZ37" s="101" t="s">
        <v>388</v>
      </c>
      <c r="BA37" s="101" t="s">
        <v>388</v>
      </c>
      <c r="BB37" s="100" t="s">
        <v>388</v>
      </c>
      <c r="BC37" s="100" t="s">
        <v>388</v>
      </c>
      <c r="BD37" s="61"/>
    </row>
    <row r="38" spans="2:56" ht="28.5">
      <c r="B38" s="83"/>
      <c r="C38" s="128" t="s">
        <v>255</v>
      </c>
      <c r="D38" s="68" t="s">
        <v>46</v>
      </c>
      <c r="E38" s="53"/>
      <c r="F38" s="220" t="s">
        <v>388</v>
      </c>
      <c r="G38" s="268" t="s">
        <v>872</v>
      </c>
      <c r="H38" s="268" t="s">
        <v>872</v>
      </c>
      <c r="I38" s="268" t="s">
        <v>872</v>
      </c>
      <c r="J38" s="101" t="s">
        <v>388</v>
      </c>
      <c r="K38" s="100" t="s">
        <v>388</v>
      </c>
      <c r="L38" s="100" t="s">
        <v>388</v>
      </c>
      <c r="M38" s="100" t="s">
        <v>388</v>
      </c>
      <c r="N38" s="100" t="s">
        <v>388</v>
      </c>
      <c r="O38" s="101" t="s">
        <v>388</v>
      </c>
      <c r="P38" s="101" t="s">
        <v>388</v>
      </c>
      <c r="Q38" s="101" t="s">
        <v>388</v>
      </c>
      <c r="R38" s="101" t="s">
        <v>388</v>
      </c>
      <c r="S38" s="101" t="s">
        <v>388</v>
      </c>
      <c r="T38" s="101" t="s">
        <v>388</v>
      </c>
      <c r="U38" s="101" t="s">
        <v>388</v>
      </c>
      <c r="V38" s="101" t="s">
        <v>388</v>
      </c>
      <c r="W38" s="101" t="s">
        <v>388</v>
      </c>
      <c r="X38" s="100" t="s">
        <v>388</v>
      </c>
      <c r="Y38" s="101" t="s">
        <v>388</v>
      </c>
      <c r="Z38" s="101" t="s">
        <v>388</v>
      </c>
      <c r="AA38" s="101" t="s">
        <v>388</v>
      </c>
      <c r="AB38" s="101" t="s">
        <v>388</v>
      </c>
      <c r="AC38" s="101" t="s">
        <v>388</v>
      </c>
      <c r="AD38" s="101" t="s">
        <v>388</v>
      </c>
      <c r="AE38" s="101" t="s">
        <v>388</v>
      </c>
      <c r="AF38" s="101" t="s">
        <v>388</v>
      </c>
      <c r="AG38" s="101" t="s">
        <v>388</v>
      </c>
      <c r="AH38" s="101" t="s">
        <v>388</v>
      </c>
      <c r="AI38" s="101" t="s">
        <v>388</v>
      </c>
      <c r="AJ38" s="101" t="s">
        <v>388</v>
      </c>
      <c r="AK38" s="100" t="s">
        <v>569</v>
      </c>
      <c r="AL38" s="101" t="s">
        <v>388</v>
      </c>
      <c r="AM38" s="101" t="s">
        <v>388</v>
      </c>
      <c r="AN38" s="174" t="s">
        <v>819</v>
      </c>
      <c r="AO38" s="100" t="s">
        <v>569</v>
      </c>
      <c r="AP38" s="100" t="s">
        <v>388</v>
      </c>
      <c r="AQ38" s="101" t="s">
        <v>388</v>
      </c>
      <c r="AR38" s="101" t="s">
        <v>388</v>
      </c>
      <c r="AS38" s="101" t="s">
        <v>388</v>
      </c>
      <c r="AT38" s="101" t="s">
        <v>680</v>
      </c>
      <c r="AU38" s="101" t="s">
        <v>680</v>
      </c>
      <c r="AV38" s="100">
        <v>0.18</v>
      </c>
      <c r="AW38" s="100">
        <v>0.18</v>
      </c>
      <c r="AX38" s="100">
        <v>0.18</v>
      </c>
      <c r="AY38" s="100">
        <v>0.18</v>
      </c>
      <c r="AZ38" s="100">
        <v>0.18</v>
      </c>
      <c r="BA38" s="100">
        <v>0.18</v>
      </c>
      <c r="BB38" s="101" t="s">
        <v>388</v>
      </c>
      <c r="BC38" s="101" t="s">
        <v>388</v>
      </c>
      <c r="BD38" s="64"/>
    </row>
    <row r="39" spans="2:56" ht="28.5">
      <c r="B39" s="83"/>
      <c r="C39" s="128" t="s">
        <v>264</v>
      </c>
      <c r="D39" s="68" t="s">
        <v>212</v>
      </c>
      <c r="E39" s="53"/>
      <c r="F39" s="220" t="s">
        <v>388</v>
      </c>
      <c r="G39" s="268" t="s">
        <v>627</v>
      </c>
      <c r="H39" s="268" t="s">
        <v>627</v>
      </c>
      <c r="I39" s="268" t="s">
        <v>627</v>
      </c>
      <c r="J39" s="101" t="s">
        <v>388</v>
      </c>
      <c r="K39" s="100" t="s">
        <v>388</v>
      </c>
      <c r="L39" s="100" t="s">
        <v>388</v>
      </c>
      <c r="M39" s="100" t="s">
        <v>388</v>
      </c>
      <c r="N39" s="100" t="s">
        <v>388</v>
      </c>
      <c r="O39" s="101" t="s">
        <v>388</v>
      </c>
      <c r="P39" s="101" t="s">
        <v>388</v>
      </c>
      <c r="Q39" s="101" t="s">
        <v>388</v>
      </c>
      <c r="R39" s="101" t="s">
        <v>388</v>
      </c>
      <c r="S39" s="101" t="s">
        <v>388</v>
      </c>
      <c r="T39" s="101" t="s">
        <v>388</v>
      </c>
      <c r="U39" s="101" t="s">
        <v>388</v>
      </c>
      <c r="V39" s="101" t="s">
        <v>388</v>
      </c>
      <c r="W39" s="101" t="s">
        <v>388</v>
      </c>
      <c r="X39" s="100" t="s">
        <v>388</v>
      </c>
      <c r="Y39" s="101" t="s">
        <v>388</v>
      </c>
      <c r="Z39" s="101" t="s">
        <v>388</v>
      </c>
      <c r="AA39" s="101" t="s">
        <v>388</v>
      </c>
      <c r="AB39" s="101" t="s">
        <v>388</v>
      </c>
      <c r="AC39" s="101" t="s">
        <v>388</v>
      </c>
      <c r="AD39" s="101" t="s">
        <v>388</v>
      </c>
      <c r="AE39" s="101" t="s">
        <v>388</v>
      </c>
      <c r="AF39" s="101" t="s">
        <v>388</v>
      </c>
      <c r="AG39" s="101" t="s">
        <v>388</v>
      </c>
      <c r="AH39" s="101" t="s">
        <v>388</v>
      </c>
      <c r="AI39" s="101" t="s">
        <v>388</v>
      </c>
      <c r="AJ39" s="101" t="s">
        <v>388</v>
      </c>
      <c r="AK39" s="101" t="s">
        <v>388</v>
      </c>
      <c r="AL39" s="101" t="s">
        <v>388</v>
      </c>
      <c r="AM39" s="101" t="s">
        <v>388</v>
      </c>
      <c r="AN39" s="174" t="s">
        <v>820</v>
      </c>
      <c r="AO39" s="100" t="s">
        <v>627</v>
      </c>
      <c r="AP39" s="100" t="s">
        <v>388</v>
      </c>
      <c r="AQ39" s="101" t="s">
        <v>388</v>
      </c>
      <c r="AR39" s="101" t="s">
        <v>388</v>
      </c>
      <c r="AS39" s="101" t="s">
        <v>388</v>
      </c>
      <c r="AT39" s="101" t="s">
        <v>627</v>
      </c>
      <c r="AU39" s="101" t="s">
        <v>627</v>
      </c>
      <c r="AV39" s="101" t="s">
        <v>388</v>
      </c>
      <c r="AW39" s="101" t="s">
        <v>388</v>
      </c>
      <c r="AX39" s="101" t="s">
        <v>388</v>
      </c>
      <c r="AY39" s="101" t="s">
        <v>388</v>
      </c>
      <c r="AZ39" s="101" t="s">
        <v>388</v>
      </c>
      <c r="BA39" s="101" t="s">
        <v>388</v>
      </c>
      <c r="BB39" s="101" t="s">
        <v>388</v>
      </c>
      <c r="BC39" s="101" t="s">
        <v>388</v>
      </c>
      <c r="BD39" s="64"/>
    </row>
    <row r="40" spans="2:56" ht="33">
      <c r="B40" s="83"/>
      <c r="C40" s="128" t="s">
        <v>256</v>
      </c>
      <c r="D40" s="68" t="s">
        <v>682</v>
      </c>
      <c r="E40" s="53"/>
      <c r="F40" s="220" t="s">
        <v>388</v>
      </c>
      <c r="G40" s="268">
        <v>3.3</v>
      </c>
      <c r="H40" s="268">
        <v>4.3</v>
      </c>
      <c r="I40" s="268">
        <v>5.3</v>
      </c>
      <c r="J40" s="101" t="s">
        <v>388</v>
      </c>
      <c r="K40" s="100" t="s">
        <v>388</v>
      </c>
      <c r="L40" s="100" t="s">
        <v>388</v>
      </c>
      <c r="M40" s="100" t="s">
        <v>388</v>
      </c>
      <c r="N40" s="100" t="s">
        <v>388</v>
      </c>
      <c r="O40" s="101" t="s">
        <v>388</v>
      </c>
      <c r="P40" s="101" t="s">
        <v>388</v>
      </c>
      <c r="Q40" s="101" t="s">
        <v>388</v>
      </c>
      <c r="R40" s="101" t="s">
        <v>388</v>
      </c>
      <c r="S40" s="101" t="s">
        <v>388</v>
      </c>
      <c r="T40" s="101" t="s">
        <v>388</v>
      </c>
      <c r="U40" s="101" t="s">
        <v>388</v>
      </c>
      <c r="V40" s="101" t="s">
        <v>388</v>
      </c>
      <c r="W40" s="101" t="s">
        <v>388</v>
      </c>
      <c r="X40" s="100" t="s">
        <v>388</v>
      </c>
      <c r="Y40" s="101" t="s">
        <v>388</v>
      </c>
      <c r="Z40" s="101" t="s">
        <v>388</v>
      </c>
      <c r="AA40" s="101" t="s">
        <v>388</v>
      </c>
      <c r="AB40" s="101" t="s">
        <v>388</v>
      </c>
      <c r="AC40" s="101" t="s">
        <v>388</v>
      </c>
      <c r="AD40" s="101" t="s">
        <v>388</v>
      </c>
      <c r="AE40" s="101" t="s">
        <v>388</v>
      </c>
      <c r="AF40" s="101" t="s">
        <v>388</v>
      </c>
      <c r="AG40" s="101" t="s">
        <v>388</v>
      </c>
      <c r="AH40" s="101" t="s">
        <v>388</v>
      </c>
      <c r="AI40" s="101" t="s">
        <v>388</v>
      </c>
      <c r="AJ40" s="101" t="s">
        <v>388</v>
      </c>
      <c r="AK40" s="100" t="s">
        <v>683</v>
      </c>
      <c r="AL40" s="101" t="s">
        <v>388</v>
      </c>
      <c r="AM40" s="101" t="s">
        <v>388</v>
      </c>
      <c r="AN40" s="174">
        <v>3</v>
      </c>
      <c r="AO40" s="100">
        <v>0.36</v>
      </c>
      <c r="AP40" s="100" t="s">
        <v>388</v>
      </c>
      <c r="AQ40" s="101" t="s">
        <v>388</v>
      </c>
      <c r="AR40" s="101" t="s">
        <v>388</v>
      </c>
      <c r="AS40" s="101" t="s">
        <v>388</v>
      </c>
      <c r="AT40" s="101" t="s">
        <v>701</v>
      </c>
      <c r="AU40" s="101" t="s">
        <v>702</v>
      </c>
      <c r="AV40" s="100">
        <v>4.35</v>
      </c>
      <c r="AW40" s="100">
        <v>5.24</v>
      </c>
      <c r="AX40" s="100">
        <v>4.35</v>
      </c>
      <c r="AY40" s="100">
        <v>5.24</v>
      </c>
      <c r="AZ40" s="100">
        <v>4.35</v>
      </c>
      <c r="BA40" s="100">
        <v>5.24</v>
      </c>
      <c r="BB40" s="101" t="s">
        <v>388</v>
      </c>
      <c r="BC40" s="101" t="s">
        <v>388</v>
      </c>
      <c r="BD40" s="64"/>
    </row>
    <row r="41" spans="2:56" ht="28.5">
      <c r="B41" s="83"/>
      <c r="C41" s="128" t="s">
        <v>257</v>
      </c>
      <c r="D41" s="68" t="s">
        <v>266</v>
      </c>
      <c r="E41" s="53"/>
      <c r="F41" s="225" t="s">
        <v>388</v>
      </c>
      <c r="G41" s="272">
        <f>2.5/6</f>
        <v>0.4166666666666667</v>
      </c>
      <c r="H41" s="272">
        <f>2.5/6</f>
        <v>0.4166666666666667</v>
      </c>
      <c r="I41" s="272">
        <f>2.5/6</f>
        <v>0.4166666666666667</v>
      </c>
      <c r="J41" s="134" t="s">
        <v>388</v>
      </c>
      <c r="K41" s="135" t="s">
        <v>388</v>
      </c>
      <c r="L41" s="135" t="s">
        <v>388</v>
      </c>
      <c r="M41" s="135" t="s">
        <v>388</v>
      </c>
      <c r="N41" s="135" t="s">
        <v>388</v>
      </c>
      <c r="O41" s="134" t="s">
        <v>388</v>
      </c>
      <c r="P41" s="134" t="s">
        <v>388</v>
      </c>
      <c r="Q41" s="134" t="s">
        <v>388</v>
      </c>
      <c r="R41" s="134" t="s">
        <v>388</v>
      </c>
      <c r="S41" s="134" t="s">
        <v>388</v>
      </c>
      <c r="T41" s="134" t="s">
        <v>388</v>
      </c>
      <c r="U41" s="134" t="s">
        <v>388</v>
      </c>
      <c r="V41" s="134" t="s">
        <v>388</v>
      </c>
      <c r="W41" s="134" t="s">
        <v>388</v>
      </c>
      <c r="X41" s="135" t="s">
        <v>388</v>
      </c>
      <c r="Y41" s="134" t="s">
        <v>388</v>
      </c>
      <c r="Z41" s="134" t="s">
        <v>388</v>
      </c>
      <c r="AA41" s="134" t="s">
        <v>388</v>
      </c>
      <c r="AB41" s="134" t="s">
        <v>388</v>
      </c>
      <c r="AC41" s="134" t="s">
        <v>388</v>
      </c>
      <c r="AD41" s="134" t="s">
        <v>388</v>
      </c>
      <c r="AE41" s="134" t="s">
        <v>388</v>
      </c>
      <c r="AF41" s="134" t="s">
        <v>388</v>
      </c>
      <c r="AG41" s="134" t="s">
        <v>388</v>
      </c>
      <c r="AH41" s="134" t="s">
        <v>388</v>
      </c>
      <c r="AI41" s="134" t="s">
        <v>388</v>
      </c>
      <c r="AJ41" s="134" t="s">
        <v>388</v>
      </c>
      <c r="AK41" s="135">
        <f>0.5/0.8</f>
        <v>0.625</v>
      </c>
      <c r="AL41" s="134" t="s">
        <v>388</v>
      </c>
      <c r="AM41" s="134" t="s">
        <v>388</v>
      </c>
      <c r="AN41" s="181">
        <f>AN46/(AN40+AN46)</f>
        <v>0.8</v>
      </c>
      <c r="AO41" s="181">
        <f>+AO46/(AO40+AO46)</f>
        <v>0.8741258741258742</v>
      </c>
      <c r="AP41" s="135" t="s">
        <v>388</v>
      </c>
      <c r="AQ41" s="134" t="s">
        <v>388</v>
      </c>
      <c r="AR41" s="134" t="s">
        <v>388</v>
      </c>
      <c r="AS41" s="134" t="s">
        <v>388</v>
      </c>
      <c r="AT41" s="134">
        <f>4.17/5.17</f>
        <v>0.8065764023210832</v>
      </c>
      <c r="AU41" s="134">
        <f>4.17/5.17</f>
        <v>0.8065764023210832</v>
      </c>
      <c r="AV41" s="134" t="s">
        <v>388</v>
      </c>
      <c r="AW41" s="134" t="s">
        <v>388</v>
      </c>
      <c r="AX41" s="134" t="s">
        <v>388</v>
      </c>
      <c r="AY41" s="134" t="s">
        <v>388</v>
      </c>
      <c r="AZ41" s="134" t="s">
        <v>388</v>
      </c>
      <c r="BA41" s="134" t="s">
        <v>388</v>
      </c>
      <c r="BB41" s="134" t="s">
        <v>388</v>
      </c>
      <c r="BC41" s="134" t="s">
        <v>388</v>
      </c>
      <c r="BD41" s="64"/>
    </row>
    <row r="42" spans="2:56" ht="42.75">
      <c r="B42" s="83"/>
      <c r="C42" s="128" t="s">
        <v>261</v>
      </c>
      <c r="D42" s="68" t="s">
        <v>269</v>
      </c>
      <c r="E42" s="53"/>
      <c r="F42" s="220" t="s">
        <v>388</v>
      </c>
      <c r="G42" s="268" t="s">
        <v>388</v>
      </c>
      <c r="H42" s="268" t="s">
        <v>388</v>
      </c>
      <c r="I42" s="268" t="s">
        <v>388</v>
      </c>
      <c r="J42" s="101" t="s">
        <v>388</v>
      </c>
      <c r="K42" s="100" t="s">
        <v>388</v>
      </c>
      <c r="L42" s="100" t="s">
        <v>388</v>
      </c>
      <c r="M42" s="100" t="s">
        <v>388</v>
      </c>
      <c r="N42" s="100" t="s">
        <v>388</v>
      </c>
      <c r="O42" s="101" t="s">
        <v>388</v>
      </c>
      <c r="P42" s="101" t="s">
        <v>388</v>
      </c>
      <c r="Q42" s="101" t="s">
        <v>388</v>
      </c>
      <c r="R42" s="101" t="s">
        <v>388</v>
      </c>
      <c r="S42" s="101" t="s">
        <v>388</v>
      </c>
      <c r="T42" s="101" t="s">
        <v>388</v>
      </c>
      <c r="U42" s="101" t="s">
        <v>388</v>
      </c>
      <c r="V42" s="101" t="s">
        <v>388</v>
      </c>
      <c r="W42" s="101" t="s">
        <v>388</v>
      </c>
      <c r="X42" s="100" t="s">
        <v>388</v>
      </c>
      <c r="Y42" s="101" t="s">
        <v>388</v>
      </c>
      <c r="Z42" s="101" t="s">
        <v>388</v>
      </c>
      <c r="AA42" s="101" t="s">
        <v>388</v>
      </c>
      <c r="AB42" s="101" t="s">
        <v>388</v>
      </c>
      <c r="AC42" s="101" t="s">
        <v>388</v>
      </c>
      <c r="AD42" s="101" t="s">
        <v>388</v>
      </c>
      <c r="AE42" s="101" t="s">
        <v>388</v>
      </c>
      <c r="AF42" s="101" t="s">
        <v>388</v>
      </c>
      <c r="AG42" s="101" t="s">
        <v>388</v>
      </c>
      <c r="AH42" s="101" t="s">
        <v>388</v>
      </c>
      <c r="AI42" s="101" t="s">
        <v>388</v>
      </c>
      <c r="AJ42" s="101" t="s">
        <v>388</v>
      </c>
      <c r="AK42" s="101" t="s">
        <v>388</v>
      </c>
      <c r="AL42" s="101" t="s">
        <v>388</v>
      </c>
      <c r="AM42" s="101" t="s">
        <v>388</v>
      </c>
      <c r="AN42" s="174" t="s">
        <v>388</v>
      </c>
      <c r="AO42" s="100" t="s">
        <v>388</v>
      </c>
      <c r="AP42" s="100" t="s">
        <v>388</v>
      </c>
      <c r="AQ42" s="101" t="s">
        <v>388</v>
      </c>
      <c r="AR42" s="101" t="s">
        <v>388</v>
      </c>
      <c r="AS42" s="101" t="s">
        <v>388</v>
      </c>
      <c r="AT42" s="101">
        <v>4</v>
      </c>
      <c r="AU42" s="101">
        <v>4</v>
      </c>
      <c r="AV42" s="101" t="s">
        <v>388</v>
      </c>
      <c r="AW42" s="101" t="s">
        <v>388</v>
      </c>
      <c r="AX42" s="101" t="s">
        <v>388</v>
      </c>
      <c r="AY42" s="101" t="s">
        <v>388</v>
      </c>
      <c r="AZ42" s="101" t="s">
        <v>388</v>
      </c>
      <c r="BA42" s="101" t="s">
        <v>388</v>
      </c>
      <c r="BB42" s="101" t="s">
        <v>388</v>
      </c>
      <c r="BC42" s="101" t="s">
        <v>388</v>
      </c>
      <c r="BD42" s="64"/>
    </row>
    <row r="43" spans="2:56" ht="28.5">
      <c r="B43" s="83"/>
      <c r="C43" s="128" t="s">
        <v>260</v>
      </c>
      <c r="D43" s="68" t="s">
        <v>271</v>
      </c>
      <c r="E43" s="53"/>
      <c r="F43" s="220" t="s">
        <v>388</v>
      </c>
      <c r="G43" s="268" t="s">
        <v>640</v>
      </c>
      <c r="H43" s="268" t="s">
        <v>640</v>
      </c>
      <c r="I43" s="268" t="s">
        <v>640</v>
      </c>
      <c r="J43" s="101" t="s">
        <v>388</v>
      </c>
      <c r="K43" s="100" t="s">
        <v>392</v>
      </c>
      <c r="L43" s="100" t="s">
        <v>388</v>
      </c>
      <c r="M43" s="100" t="s">
        <v>388</v>
      </c>
      <c r="N43" s="100" t="s">
        <v>388</v>
      </c>
      <c r="O43" s="101" t="s">
        <v>388</v>
      </c>
      <c r="P43" s="101" t="s">
        <v>388</v>
      </c>
      <c r="Q43" s="101" t="s">
        <v>388</v>
      </c>
      <c r="R43" s="101" t="s">
        <v>388</v>
      </c>
      <c r="S43" s="101" t="s">
        <v>388</v>
      </c>
      <c r="T43" s="101" t="s">
        <v>388</v>
      </c>
      <c r="U43" s="101" t="s">
        <v>388</v>
      </c>
      <c r="V43" s="101" t="s">
        <v>388</v>
      </c>
      <c r="W43" s="101" t="s">
        <v>388</v>
      </c>
      <c r="X43" s="100" t="s">
        <v>392</v>
      </c>
      <c r="Y43" s="101" t="s">
        <v>388</v>
      </c>
      <c r="Z43" s="101" t="s">
        <v>388</v>
      </c>
      <c r="AA43" s="101" t="s">
        <v>388</v>
      </c>
      <c r="AB43" s="100" t="s">
        <v>453</v>
      </c>
      <c r="AC43" s="100" t="s">
        <v>453</v>
      </c>
      <c r="AD43" s="101" t="s">
        <v>388</v>
      </c>
      <c r="AE43" s="101" t="s">
        <v>388</v>
      </c>
      <c r="AF43" s="101" t="s">
        <v>388</v>
      </c>
      <c r="AG43" s="101" t="s">
        <v>392</v>
      </c>
      <c r="AH43" s="101" t="s">
        <v>388</v>
      </c>
      <c r="AI43" s="101" t="s">
        <v>388</v>
      </c>
      <c r="AJ43" s="101" t="s">
        <v>388</v>
      </c>
      <c r="AK43" s="101" t="s">
        <v>388</v>
      </c>
      <c r="AL43" s="101" t="s">
        <v>388</v>
      </c>
      <c r="AM43" s="101" t="s">
        <v>388</v>
      </c>
      <c r="AN43" s="174" t="s">
        <v>392</v>
      </c>
      <c r="AO43" s="100" t="s">
        <v>392</v>
      </c>
      <c r="AP43" s="100" t="s">
        <v>388</v>
      </c>
      <c r="AQ43" s="101" t="s">
        <v>388</v>
      </c>
      <c r="AR43" s="101" t="s">
        <v>388</v>
      </c>
      <c r="AS43" s="101" t="s">
        <v>388</v>
      </c>
      <c r="AT43" s="101" t="s">
        <v>607</v>
      </c>
      <c r="AU43" s="101" t="s">
        <v>607</v>
      </c>
      <c r="AV43" s="101" t="s">
        <v>388</v>
      </c>
      <c r="AW43" s="101" t="s">
        <v>388</v>
      </c>
      <c r="AX43" s="101" t="s">
        <v>388</v>
      </c>
      <c r="AY43" s="101" t="s">
        <v>388</v>
      </c>
      <c r="AZ43" s="101" t="s">
        <v>388</v>
      </c>
      <c r="BA43" s="101" t="s">
        <v>388</v>
      </c>
      <c r="BB43" s="101" t="s">
        <v>388</v>
      </c>
      <c r="BC43" s="101" t="s">
        <v>388</v>
      </c>
      <c r="BD43" s="61"/>
    </row>
    <row r="44" spans="2:56" ht="28.5">
      <c r="B44" s="83"/>
      <c r="C44" s="128" t="s">
        <v>258</v>
      </c>
      <c r="D44" s="68" t="s">
        <v>46</v>
      </c>
      <c r="E44" s="53"/>
      <c r="F44" s="220" t="s">
        <v>388</v>
      </c>
      <c r="G44" s="268" t="s">
        <v>872</v>
      </c>
      <c r="H44" s="268" t="s">
        <v>872</v>
      </c>
      <c r="I44" s="268" t="s">
        <v>872</v>
      </c>
      <c r="J44" s="101" t="s">
        <v>388</v>
      </c>
      <c r="K44" s="100" t="s">
        <v>388</v>
      </c>
      <c r="L44" s="100" t="s">
        <v>388</v>
      </c>
      <c r="M44" s="100" t="s">
        <v>388</v>
      </c>
      <c r="N44" s="100" t="s">
        <v>388</v>
      </c>
      <c r="O44" s="101" t="s">
        <v>388</v>
      </c>
      <c r="P44" s="101" t="s">
        <v>388</v>
      </c>
      <c r="Q44" s="101" t="s">
        <v>388</v>
      </c>
      <c r="R44" s="101" t="s">
        <v>388</v>
      </c>
      <c r="S44" s="101" t="s">
        <v>388</v>
      </c>
      <c r="T44" s="101" t="s">
        <v>388</v>
      </c>
      <c r="U44" s="101" t="s">
        <v>388</v>
      </c>
      <c r="V44" s="101" t="s">
        <v>388</v>
      </c>
      <c r="W44" s="101" t="s">
        <v>388</v>
      </c>
      <c r="X44" s="100" t="s">
        <v>388</v>
      </c>
      <c r="Y44" s="101" t="s">
        <v>388</v>
      </c>
      <c r="Z44" s="101" t="s">
        <v>388</v>
      </c>
      <c r="AA44" s="101" t="s">
        <v>388</v>
      </c>
      <c r="AB44" s="101" t="s">
        <v>388</v>
      </c>
      <c r="AC44" s="101" t="s">
        <v>388</v>
      </c>
      <c r="AD44" s="101" t="s">
        <v>388</v>
      </c>
      <c r="AE44" s="101" t="s">
        <v>388</v>
      </c>
      <c r="AF44" s="101" t="s">
        <v>388</v>
      </c>
      <c r="AG44" s="101" t="s">
        <v>388</v>
      </c>
      <c r="AH44" s="101" t="s">
        <v>388</v>
      </c>
      <c r="AI44" s="101" t="s">
        <v>388</v>
      </c>
      <c r="AJ44" s="101" t="s">
        <v>388</v>
      </c>
      <c r="AK44" s="101" t="s">
        <v>388</v>
      </c>
      <c r="AL44" s="101" t="s">
        <v>388</v>
      </c>
      <c r="AM44" s="101" t="s">
        <v>388</v>
      </c>
      <c r="AN44" s="174" t="s">
        <v>821</v>
      </c>
      <c r="AO44" s="100" t="s">
        <v>569</v>
      </c>
      <c r="AP44" s="100" t="s">
        <v>388</v>
      </c>
      <c r="AQ44" s="101" t="s">
        <v>388</v>
      </c>
      <c r="AR44" s="101" t="s">
        <v>388</v>
      </c>
      <c r="AS44" s="101" t="s">
        <v>388</v>
      </c>
      <c r="AT44" s="101" t="s">
        <v>680</v>
      </c>
      <c r="AU44" s="101" t="s">
        <v>680</v>
      </c>
      <c r="AV44" s="101" t="s">
        <v>388</v>
      </c>
      <c r="AW44" s="101" t="s">
        <v>388</v>
      </c>
      <c r="AX44" s="101" t="s">
        <v>388</v>
      </c>
      <c r="AY44" s="101" t="s">
        <v>388</v>
      </c>
      <c r="AZ44" s="101" t="s">
        <v>388</v>
      </c>
      <c r="BA44" s="101" t="s">
        <v>388</v>
      </c>
      <c r="BB44" s="101" t="s">
        <v>388</v>
      </c>
      <c r="BC44" s="101" t="s">
        <v>388</v>
      </c>
      <c r="BD44" s="64"/>
    </row>
    <row r="45" spans="2:56" ht="28.5">
      <c r="B45" s="83"/>
      <c r="C45" s="128" t="s">
        <v>265</v>
      </c>
      <c r="D45" s="68" t="s">
        <v>212</v>
      </c>
      <c r="E45" s="53"/>
      <c r="F45" s="220" t="s">
        <v>388</v>
      </c>
      <c r="G45" s="268" t="s">
        <v>641</v>
      </c>
      <c r="H45" s="268" t="s">
        <v>641</v>
      </c>
      <c r="I45" s="268" t="s">
        <v>641</v>
      </c>
      <c r="J45" s="101" t="s">
        <v>388</v>
      </c>
      <c r="K45" s="100" t="s">
        <v>388</v>
      </c>
      <c r="L45" s="100" t="s">
        <v>388</v>
      </c>
      <c r="M45" s="100" t="s">
        <v>388</v>
      </c>
      <c r="N45" s="100" t="s">
        <v>388</v>
      </c>
      <c r="O45" s="101" t="s">
        <v>388</v>
      </c>
      <c r="P45" s="101" t="s">
        <v>388</v>
      </c>
      <c r="Q45" s="101" t="s">
        <v>388</v>
      </c>
      <c r="R45" s="101" t="s">
        <v>388</v>
      </c>
      <c r="S45" s="101" t="s">
        <v>388</v>
      </c>
      <c r="T45" s="101" t="s">
        <v>388</v>
      </c>
      <c r="U45" s="101" t="s">
        <v>388</v>
      </c>
      <c r="V45" s="101" t="s">
        <v>388</v>
      </c>
      <c r="W45" s="101" t="s">
        <v>388</v>
      </c>
      <c r="X45" s="100" t="s">
        <v>388</v>
      </c>
      <c r="Y45" s="101" t="s">
        <v>388</v>
      </c>
      <c r="Z45" s="101" t="s">
        <v>388</v>
      </c>
      <c r="AA45" s="101" t="s">
        <v>388</v>
      </c>
      <c r="AB45" s="101" t="s">
        <v>388</v>
      </c>
      <c r="AC45" s="101" t="s">
        <v>388</v>
      </c>
      <c r="AD45" s="101" t="s">
        <v>388</v>
      </c>
      <c r="AE45" s="101" t="s">
        <v>388</v>
      </c>
      <c r="AF45" s="101" t="s">
        <v>388</v>
      </c>
      <c r="AG45" s="101" t="s">
        <v>388</v>
      </c>
      <c r="AH45" s="101" t="s">
        <v>388</v>
      </c>
      <c r="AI45" s="101" t="s">
        <v>388</v>
      </c>
      <c r="AJ45" s="101" t="s">
        <v>388</v>
      </c>
      <c r="AK45" s="101" t="s">
        <v>388</v>
      </c>
      <c r="AL45" s="101" t="s">
        <v>388</v>
      </c>
      <c r="AM45" s="101" t="s">
        <v>388</v>
      </c>
      <c r="AN45" s="174" t="s">
        <v>820</v>
      </c>
      <c r="AO45" s="100" t="s">
        <v>627</v>
      </c>
      <c r="AP45" s="100" t="s">
        <v>388</v>
      </c>
      <c r="AQ45" s="101" t="s">
        <v>388</v>
      </c>
      <c r="AR45" s="101" t="s">
        <v>388</v>
      </c>
      <c r="AS45" s="101" t="s">
        <v>388</v>
      </c>
      <c r="AT45" s="101" t="s">
        <v>627</v>
      </c>
      <c r="AU45" s="101" t="s">
        <v>627</v>
      </c>
      <c r="AV45" s="101" t="s">
        <v>388</v>
      </c>
      <c r="AW45" s="101" t="s">
        <v>388</v>
      </c>
      <c r="AX45" s="101" t="s">
        <v>388</v>
      </c>
      <c r="AY45" s="101" t="s">
        <v>388</v>
      </c>
      <c r="AZ45" s="101" t="s">
        <v>388</v>
      </c>
      <c r="BA45" s="101" t="s">
        <v>388</v>
      </c>
      <c r="BB45" s="101" t="s">
        <v>388</v>
      </c>
      <c r="BC45" s="101" t="s">
        <v>388</v>
      </c>
      <c r="BD45" s="64"/>
    </row>
    <row r="46" spans="2:56" ht="33">
      <c r="B46" s="83"/>
      <c r="C46" s="128" t="s">
        <v>259</v>
      </c>
      <c r="D46" s="68" t="s">
        <v>682</v>
      </c>
      <c r="E46" s="53"/>
      <c r="F46" s="220" t="s">
        <v>388</v>
      </c>
      <c r="G46" s="268">
        <v>2.5</v>
      </c>
      <c r="H46" s="268">
        <v>3.5</v>
      </c>
      <c r="I46" s="268">
        <v>4.5</v>
      </c>
      <c r="J46" s="101" t="s">
        <v>388</v>
      </c>
      <c r="K46" s="100" t="s">
        <v>388</v>
      </c>
      <c r="L46" s="100" t="s">
        <v>388</v>
      </c>
      <c r="M46" s="100" t="s">
        <v>388</v>
      </c>
      <c r="N46" s="100" t="s">
        <v>388</v>
      </c>
      <c r="O46" s="101" t="s">
        <v>388</v>
      </c>
      <c r="P46" s="101" t="s">
        <v>388</v>
      </c>
      <c r="Q46" s="101" t="s">
        <v>388</v>
      </c>
      <c r="R46" s="101" t="s">
        <v>388</v>
      </c>
      <c r="S46" s="101" t="s">
        <v>388</v>
      </c>
      <c r="T46" s="101" t="s">
        <v>388</v>
      </c>
      <c r="U46" s="101" t="s">
        <v>388</v>
      </c>
      <c r="V46" s="101" t="s">
        <v>388</v>
      </c>
      <c r="W46" s="101" t="s">
        <v>388</v>
      </c>
      <c r="X46" s="100" t="s">
        <v>388</v>
      </c>
      <c r="Y46" s="101" t="s">
        <v>388</v>
      </c>
      <c r="Z46" s="101" t="s">
        <v>388</v>
      </c>
      <c r="AA46" s="101" t="s">
        <v>388</v>
      </c>
      <c r="AB46" s="101" t="s">
        <v>388</v>
      </c>
      <c r="AC46" s="101" t="s">
        <v>388</v>
      </c>
      <c r="AD46" s="101" t="s">
        <v>388</v>
      </c>
      <c r="AE46" s="101" t="s">
        <v>388</v>
      </c>
      <c r="AF46" s="101" t="s">
        <v>388</v>
      </c>
      <c r="AG46" s="101" t="s">
        <v>388</v>
      </c>
      <c r="AH46" s="101" t="s">
        <v>388</v>
      </c>
      <c r="AI46" s="101" t="s">
        <v>388</v>
      </c>
      <c r="AJ46" s="101" t="s">
        <v>388</v>
      </c>
      <c r="AK46" s="100" t="s">
        <v>684</v>
      </c>
      <c r="AL46" s="101" t="s">
        <v>388</v>
      </c>
      <c r="AM46" s="101" t="s">
        <v>388</v>
      </c>
      <c r="AN46" s="174">
        <v>12</v>
      </c>
      <c r="AO46" s="100">
        <v>2.5</v>
      </c>
      <c r="AP46" s="100" t="s">
        <v>388</v>
      </c>
      <c r="AQ46" s="101" t="s">
        <v>388</v>
      </c>
      <c r="AR46" s="101" t="s">
        <v>388</v>
      </c>
      <c r="AS46" s="101" t="s">
        <v>388</v>
      </c>
      <c r="AT46" s="101" t="s">
        <v>699</v>
      </c>
      <c r="AU46" s="101" t="s">
        <v>700</v>
      </c>
      <c r="AV46" s="101" t="s">
        <v>388</v>
      </c>
      <c r="AW46" s="101" t="s">
        <v>388</v>
      </c>
      <c r="AX46" s="101" t="s">
        <v>388</v>
      </c>
      <c r="AY46" s="101" t="s">
        <v>388</v>
      </c>
      <c r="AZ46" s="101" t="s">
        <v>388</v>
      </c>
      <c r="BA46" s="101" t="s">
        <v>388</v>
      </c>
      <c r="BB46" s="101" t="s">
        <v>388</v>
      </c>
      <c r="BC46" s="101" t="s">
        <v>388</v>
      </c>
      <c r="BD46" s="64"/>
    </row>
    <row r="47" spans="2:56" ht="28.5">
      <c r="B47" s="83"/>
      <c r="C47" s="128" t="s">
        <v>272</v>
      </c>
      <c r="D47" s="68" t="s">
        <v>252</v>
      </c>
      <c r="E47" s="53"/>
      <c r="F47" s="220" t="s">
        <v>388</v>
      </c>
      <c r="G47" s="268" t="s">
        <v>394</v>
      </c>
      <c r="H47" s="268" t="s">
        <v>394</v>
      </c>
      <c r="I47" s="268" t="s">
        <v>394</v>
      </c>
      <c r="J47" s="101" t="s">
        <v>388</v>
      </c>
      <c r="K47" s="100" t="s">
        <v>388</v>
      </c>
      <c r="L47" s="100" t="s">
        <v>388</v>
      </c>
      <c r="M47" s="100" t="s">
        <v>388</v>
      </c>
      <c r="N47" s="100" t="s">
        <v>388</v>
      </c>
      <c r="O47" s="101" t="s">
        <v>388</v>
      </c>
      <c r="P47" s="101" t="s">
        <v>388</v>
      </c>
      <c r="Q47" s="101" t="s">
        <v>388</v>
      </c>
      <c r="R47" s="101" t="s">
        <v>388</v>
      </c>
      <c r="S47" s="101" t="s">
        <v>388</v>
      </c>
      <c r="T47" s="101" t="s">
        <v>388</v>
      </c>
      <c r="U47" s="101" t="s">
        <v>388</v>
      </c>
      <c r="V47" s="101" t="s">
        <v>388</v>
      </c>
      <c r="W47" s="101" t="s">
        <v>388</v>
      </c>
      <c r="X47" s="100" t="s">
        <v>394</v>
      </c>
      <c r="Y47" s="101" t="s">
        <v>388</v>
      </c>
      <c r="Z47" s="101" t="s">
        <v>388</v>
      </c>
      <c r="AA47" s="101" t="s">
        <v>388</v>
      </c>
      <c r="AB47" s="101" t="s">
        <v>388</v>
      </c>
      <c r="AC47" s="101" t="s">
        <v>388</v>
      </c>
      <c r="AD47" s="101" t="s">
        <v>388</v>
      </c>
      <c r="AE47" s="101" t="s">
        <v>388</v>
      </c>
      <c r="AF47" s="101" t="s">
        <v>388</v>
      </c>
      <c r="AG47" s="101" t="s">
        <v>388</v>
      </c>
      <c r="AH47" s="101" t="s">
        <v>388</v>
      </c>
      <c r="AI47" s="101" t="s">
        <v>388</v>
      </c>
      <c r="AJ47" s="101" t="s">
        <v>388</v>
      </c>
      <c r="AK47" s="101" t="s">
        <v>388</v>
      </c>
      <c r="AL47" s="101" t="s">
        <v>388</v>
      </c>
      <c r="AM47" s="101" t="s">
        <v>388</v>
      </c>
      <c r="AN47" s="174" t="s">
        <v>394</v>
      </c>
      <c r="AO47" s="100" t="s">
        <v>388</v>
      </c>
      <c r="AP47" s="100" t="s">
        <v>394</v>
      </c>
      <c r="AQ47" s="101" t="s">
        <v>388</v>
      </c>
      <c r="AR47" s="101" t="s">
        <v>388</v>
      </c>
      <c r="AS47" s="101" t="s">
        <v>388</v>
      </c>
      <c r="AT47" s="101" t="s">
        <v>394</v>
      </c>
      <c r="AU47" s="101" t="s">
        <v>394</v>
      </c>
      <c r="AV47" s="101" t="s">
        <v>388</v>
      </c>
      <c r="AW47" s="101" t="s">
        <v>388</v>
      </c>
      <c r="AX47" s="101" t="s">
        <v>388</v>
      </c>
      <c r="AY47" s="101" t="s">
        <v>388</v>
      </c>
      <c r="AZ47" s="101" t="s">
        <v>388</v>
      </c>
      <c r="BA47" s="101" t="s">
        <v>388</v>
      </c>
      <c r="BB47" s="101" t="s">
        <v>388</v>
      </c>
      <c r="BC47" s="101" t="s">
        <v>388</v>
      </c>
      <c r="BD47" s="64"/>
    </row>
    <row r="48" spans="2:56" ht="15" thickBot="1">
      <c r="B48" s="86"/>
      <c r="C48" s="123"/>
      <c r="D48" s="71"/>
      <c r="E48" s="80"/>
      <c r="F48" s="219"/>
      <c r="G48" s="267"/>
      <c r="H48" s="267"/>
      <c r="I48" s="267"/>
      <c r="J48" s="118"/>
      <c r="K48" s="118"/>
      <c r="L48" s="118"/>
      <c r="M48" s="118"/>
      <c r="N48" s="118"/>
      <c r="O48" s="119"/>
      <c r="P48" s="118"/>
      <c r="Q48" s="118"/>
      <c r="R48" s="118"/>
      <c r="S48" s="118"/>
      <c r="T48" s="118"/>
      <c r="U48" s="118"/>
      <c r="V48" s="118"/>
      <c r="W48" s="118"/>
      <c r="X48" s="118"/>
      <c r="Y48" s="119"/>
      <c r="Z48" s="119"/>
      <c r="AA48" s="118"/>
      <c r="AB48" s="118"/>
      <c r="AC48" s="118"/>
      <c r="AD48" s="118"/>
      <c r="AE48" s="118"/>
      <c r="AF48" s="118"/>
      <c r="AG48" s="118"/>
      <c r="AH48" s="118"/>
      <c r="AI48" s="119"/>
      <c r="AJ48" s="118"/>
      <c r="AK48" s="118"/>
      <c r="AL48" s="118"/>
      <c r="AM48" s="118"/>
      <c r="AN48" s="173"/>
      <c r="AO48" s="118"/>
      <c r="AP48" s="118"/>
      <c r="AQ48" s="118"/>
      <c r="AR48" s="118"/>
      <c r="AS48" s="118"/>
      <c r="AT48" s="119"/>
      <c r="AU48" s="119"/>
      <c r="AV48" s="118"/>
      <c r="AW48" s="118"/>
      <c r="AX48" s="118"/>
      <c r="AY48" s="118"/>
      <c r="AZ48" s="118"/>
      <c r="BA48" s="118"/>
      <c r="BB48" s="118"/>
      <c r="BC48" s="118"/>
      <c r="BD48" s="81"/>
    </row>
    <row r="49" spans="2:56" ht="28.5">
      <c r="B49" s="83" t="s">
        <v>52</v>
      </c>
      <c r="C49" s="120" t="s">
        <v>217</v>
      </c>
      <c r="D49" s="68"/>
      <c r="E49" s="53"/>
      <c r="F49" s="220"/>
      <c r="G49" s="268"/>
      <c r="H49" s="268"/>
      <c r="I49" s="268"/>
      <c r="J49" s="100"/>
      <c r="K49" s="100"/>
      <c r="L49" s="100"/>
      <c r="M49" s="100"/>
      <c r="N49" s="100"/>
      <c r="O49" s="101"/>
      <c r="P49" s="100"/>
      <c r="Q49" s="100"/>
      <c r="R49" s="100"/>
      <c r="S49" s="100"/>
      <c r="T49" s="100"/>
      <c r="U49" s="100"/>
      <c r="V49" s="100"/>
      <c r="W49" s="100"/>
      <c r="X49" s="100"/>
      <c r="Y49" s="101"/>
      <c r="Z49" s="101"/>
      <c r="AA49" s="100"/>
      <c r="AB49" s="100"/>
      <c r="AC49" s="100"/>
      <c r="AD49" s="100"/>
      <c r="AE49" s="100"/>
      <c r="AF49" s="100"/>
      <c r="AG49" s="100"/>
      <c r="AH49" s="100"/>
      <c r="AI49" s="101"/>
      <c r="AJ49" s="100"/>
      <c r="AK49" s="100"/>
      <c r="AL49" s="100"/>
      <c r="AM49" s="100"/>
      <c r="AN49" s="174"/>
      <c r="AO49" s="100"/>
      <c r="AP49" s="100"/>
      <c r="AQ49" s="100"/>
      <c r="AR49" s="100"/>
      <c r="AS49" s="100"/>
      <c r="AT49" s="101"/>
      <c r="AU49" s="101"/>
      <c r="AV49" s="100"/>
      <c r="AW49" s="100"/>
      <c r="AX49" s="100"/>
      <c r="AY49" s="100"/>
      <c r="AZ49" s="100"/>
      <c r="BA49" s="100"/>
      <c r="BB49" s="100"/>
      <c r="BC49" s="100"/>
      <c r="BD49" s="61"/>
    </row>
    <row r="50" spans="2:56" ht="37.5">
      <c r="B50" s="83"/>
      <c r="C50" s="129" t="s">
        <v>685</v>
      </c>
      <c r="D50" s="68" t="s">
        <v>215</v>
      </c>
      <c r="E50" s="53"/>
      <c r="F50" s="220" t="s">
        <v>388</v>
      </c>
      <c r="G50" s="268" t="s">
        <v>873</v>
      </c>
      <c r="H50" s="268" t="s">
        <v>873</v>
      </c>
      <c r="I50" s="268" t="s">
        <v>873</v>
      </c>
      <c r="J50" s="100" t="s">
        <v>388</v>
      </c>
      <c r="K50" s="100" t="s">
        <v>655</v>
      </c>
      <c r="L50" s="100" t="s">
        <v>359</v>
      </c>
      <c r="M50" s="100" t="s">
        <v>496</v>
      </c>
      <c r="N50" s="100" t="s">
        <v>499</v>
      </c>
      <c r="O50" s="101" t="s">
        <v>731</v>
      </c>
      <c r="P50" s="100">
        <v>250</v>
      </c>
      <c r="Q50" s="100">
        <v>250</v>
      </c>
      <c r="R50" s="100">
        <v>500</v>
      </c>
      <c r="S50" s="100">
        <v>1000</v>
      </c>
      <c r="T50" s="100">
        <v>250</v>
      </c>
      <c r="U50" s="100">
        <v>500</v>
      </c>
      <c r="V50" s="100">
        <v>1000</v>
      </c>
      <c r="W50" s="100" t="s">
        <v>388</v>
      </c>
      <c r="X50" s="100">
        <v>350</v>
      </c>
      <c r="Y50" s="101" t="s">
        <v>756</v>
      </c>
      <c r="Z50" s="101" t="s">
        <v>530</v>
      </c>
      <c r="AA50" s="100" t="s">
        <v>871</v>
      </c>
      <c r="AB50" s="100" t="s">
        <v>880</v>
      </c>
      <c r="AC50" s="100" t="s">
        <v>530</v>
      </c>
      <c r="AD50" s="100" t="s">
        <v>411</v>
      </c>
      <c r="AE50" s="100" t="s">
        <v>876</v>
      </c>
      <c r="AF50" s="100" t="s">
        <v>411</v>
      </c>
      <c r="AG50" s="101" t="s">
        <v>388</v>
      </c>
      <c r="AH50" s="100" t="s">
        <v>388</v>
      </c>
      <c r="AI50" s="101" t="s">
        <v>388</v>
      </c>
      <c r="AJ50" s="100"/>
      <c r="AK50" s="100">
        <v>2440</v>
      </c>
      <c r="AL50" s="100">
        <v>457</v>
      </c>
      <c r="AM50" s="100" t="s">
        <v>388</v>
      </c>
      <c r="AN50" s="174">
        <v>258</v>
      </c>
      <c r="AO50" s="100">
        <v>1024</v>
      </c>
      <c r="AP50" s="100" t="s">
        <v>359</v>
      </c>
      <c r="AQ50" s="100">
        <v>1170</v>
      </c>
      <c r="AR50" s="101" t="s">
        <v>388</v>
      </c>
      <c r="AS50" s="100" t="s">
        <v>388</v>
      </c>
      <c r="AT50" s="101" t="s">
        <v>581</v>
      </c>
      <c r="AU50" s="101" t="s">
        <v>589</v>
      </c>
      <c r="AV50" s="100">
        <v>500</v>
      </c>
      <c r="AW50" s="100">
        <v>250</v>
      </c>
      <c r="AX50" s="100">
        <v>500</v>
      </c>
      <c r="AY50" s="100">
        <v>250</v>
      </c>
      <c r="AZ50" s="100">
        <v>500</v>
      </c>
      <c r="BA50" s="100">
        <v>250</v>
      </c>
      <c r="BB50" s="100" t="s">
        <v>388</v>
      </c>
      <c r="BC50" s="100">
        <v>2000</v>
      </c>
      <c r="BD50" s="64"/>
    </row>
    <row r="51" spans="2:56" ht="51" customHeight="1">
      <c r="B51" s="83"/>
      <c r="C51" s="129" t="s">
        <v>686</v>
      </c>
      <c r="D51" s="68" t="s">
        <v>215</v>
      </c>
      <c r="E51" s="53"/>
      <c r="F51" s="215" t="s">
        <v>388</v>
      </c>
      <c r="G51" s="269" t="s">
        <v>388</v>
      </c>
      <c r="H51" s="269" t="s">
        <v>388</v>
      </c>
      <c r="I51" s="269" t="s">
        <v>388</v>
      </c>
      <c r="J51" s="102" t="s">
        <v>388</v>
      </c>
      <c r="K51" s="102" t="s">
        <v>663</v>
      </c>
      <c r="L51" s="102" t="s">
        <v>411</v>
      </c>
      <c r="M51" s="102" t="s">
        <v>388</v>
      </c>
      <c r="N51" s="102" t="s">
        <v>388</v>
      </c>
      <c r="O51" s="103" t="s">
        <v>737</v>
      </c>
      <c r="P51" s="102" t="s">
        <v>388</v>
      </c>
      <c r="Q51" s="102" t="s">
        <v>388</v>
      </c>
      <c r="R51" s="102" t="s">
        <v>388</v>
      </c>
      <c r="S51" s="102" t="s">
        <v>388</v>
      </c>
      <c r="T51" s="102" t="s">
        <v>388</v>
      </c>
      <c r="U51" s="102" t="s">
        <v>388</v>
      </c>
      <c r="V51" s="102" t="s">
        <v>388</v>
      </c>
      <c r="W51" s="102" t="s">
        <v>388</v>
      </c>
      <c r="X51" s="102">
        <v>25000</v>
      </c>
      <c r="Y51" s="103" t="s">
        <v>770</v>
      </c>
      <c r="Z51" s="103" t="s">
        <v>906</v>
      </c>
      <c r="AA51" s="102" t="s">
        <v>388</v>
      </c>
      <c r="AB51" s="102" t="s">
        <v>388</v>
      </c>
      <c r="AC51" s="102" t="s">
        <v>388</v>
      </c>
      <c r="AD51" s="102" t="s">
        <v>388</v>
      </c>
      <c r="AE51" s="102" t="s">
        <v>388</v>
      </c>
      <c r="AF51" s="102" t="s">
        <v>388</v>
      </c>
      <c r="AG51" s="103" t="s">
        <v>388</v>
      </c>
      <c r="AH51" s="102" t="s">
        <v>388</v>
      </c>
      <c r="AI51" s="103" t="s">
        <v>388</v>
      </c>
      <c r="AJ51" s="102" t="s">
        <v>388</v>
      </c>
      <c r="AK51" s="102">
        <v>1630</v>
      </c>
      <c r="AL51" s="102">
        <v>140.2</v>
      </c>
      <c r="AM51" s="102" t="s">
        <v>388</v>
      </c>
      <c r="AN51" s="175">
        <v>10700</v>
      </c>
      <c r="AO51" s="102">
        <v>1</v>
      </c>
      <c r="AP51" s="102" t="s">
        <v>380</v>
      </c>
      <c r="AQ51" s="102" t="s">
        <v>570</v>
      </c>
      <c r="AR51" s="103" t="s">
        <v>388</v>
      </c>
      <c r="AS51" s="102" t="s">
        <v>388</v>
      </c>
      <c r="AT51" s="103" t="s">
        <v>589</v>
      </c>
      <c r="AU51" s="103" t="s">
        <v>581</v>
      </c>
      <c r="AV51" s="102" t="s">
        <v>388</v>
      </c>
      <c r="AW51" s="102" t="s">
        <v>388</v>
      </c>
      <c r="AX51" s="102" t="s">
        <v>388</v>
      </c>
      <c r="AY51" s="102" t="s">
        <v>388</v>
      </c>
      <c r="AZ51" s="102" t="s">
        <v>388</v>
      </c>
      <c r="BA51" s="102" t="s">
        <v>388</v>
      </c>
      <c r="BB51" s="102" t="s">
        <v>388</v>
      </c>
      <c r="BC51" s="102" t="s">
        <v>571</v>
      </c>
      <c r="BD51" s="64"/>
    </row>
    <row r="52" spans="2:56" ht="56.25">
      <c r="B52" s="83"/>
      <c r="C52" s="129" t="s">
        <v>687</v>
      </c>
      <c r="D52" s="68" t="s">
        <v>215</v>
      </c>
      <c r="E52" s="53"/>
      <c r="F52" s="220" t="s">
        <v>388</v>
      </c>
      <c r="G52" s="268" t="s">
        <v>388</v>
      </c>
      <c r="H52" s="268" t="s">
        <v>388</v>
      </c>
      <c r="I52" s="268" t="s">
        <v>388</v>
      </c>
      <c r="J52" s="101" t="s">
        <v>388</v>
      </c>
      <c r="K52" s="100" t="s">
        <v>388</v>
      </c>
      <c r="L52" s="100" t="s">
        <v>388</v>
      </c>
      <c r="M52" s="100" t="s">
        <v>388</v>
      </c>
      <c r="N52" s="100" t="s">
        <v>388</v>
      </c>
      <c r="O52" s="101" t="s">
        <v>388</v>
      </c>
      <c r="P52" s="100" t="s">
        <v>388</v>
      </c>
      <c r="Q52" s="100" t="s">
        <v>388</v>
      </c>
      <c r="R52" s="100" t="s">
        <v>388</v>
      </c>
      <c r="S52" s="100" t="s">
        <v>388</v>
      </c>
      <c r="T52" s="100" t="s">
        <v>388</v>
      </c>
      <c r="U52" s="100" t="s">
        <v>388</v>
      </c>
      <c r="V52" s="100" t="s">
        <v>388</v>
      </c>
      <c r="W52" s="101" t="s">
        <v>388</v>
      </c>
      <c r="X52" s="100">
        <v>350</v>
      </c>
      <c r="Y52" s="101" t="s">
        <v>388</v>
      </c>
      <c r="Z52" s="101" t="s">
        <v>388</v>
      </c>
      <c r="AA52" s="100" t="s">
        <v>388</v>
      </c>
      <c r="AB52" s="100" t="s">
        <v>388</v>
      </c>
      <c r="AC52" s="100" t="s">
        <v>388</v>
      </c>
      <c r="AD52" s="100" t="s">
        <v>876</v>
      </c>
      <c r="AE52" s="100" t="s">
        <v>876</v>
      </c>
      <c r="AF52" s="100" t="s">
        <v>876</v>
      </c>
      <c r="AG52" s="101">
        <v>3000</v>
      </c>
      <c r="AH52" s="101" t="s">
        <v>388</v>
      </c>
      <c r="AI52" s="101" t="s">
        <v>388</v>
      </c>
      <c r="AJ52" s="101" t="s">
        <v>388</v>
      </c>
      <c r="AK52" s="101" t="s">
        <v>388</v>
      </c>
      <c r="AL52" s="101" t="s">
        <v>388</v>
      </c>
      <c r="AM52" s="101" t="s">
        <v>388</v>
      </c>
      <c r="AN52" s="174" t="s">
        <v>388</v>
      </c>
      <c r="AO52" s="100" t="s">
        <v>388</v>
      </c>
      <c r="AP52" s="100" t="s">
        <v>388</v>
      </c>
      <c r="AQ52" s="101" t="s">
        <v>388</v>
      </c>
      <c r="AR52" s="101" t="s">
        <v>388</v>
      </c>
      <c r="AS52" s="101" t="s">
        <v>388</v>
      </c>
      <c r="AT52" s="101" t="s">
        <v>581</v>
      </c>
      <c r="AU52" s="101" t="s">
        <v>589</v>
      </c>
      <c r="AV52" s="100">
        <v>2000</v>
      </c>
      <c r="AW52" s="100">
        <v>1000</v>
      </c>
      <c r="AX52" s="100">
        <v>2000</v>
      </c>
      <c r="AY52" s="100">
        <v>1000</v>
      </c>
      <c r="AZ52" s="100">
        <v>2000</v>
      </c>
      <c r="BA52" s="100">
        <v>1000</v>
      </c>
      <c r="BB52" s="101" t="s">
        <v>388</v>
      </c>
      <c r="BC52" s="101" t="s">
        <v>388</v>
      </c>
      <c r="BD52" s="61"/>
    </row>
    <row r="53" spans="2:56" ht="56.25">
      <c r="B53" s="83"/>
      <c r="C53" s="129" t="s">
        <v>688</v>
      </c>
      <c r="D53" s="68" t="s">
        <v>215</v>
      </c>
      <c r="E53" s="53"/>
      <c r="F53" s="220" t="s">
        <v>388</v>
      </c>
      <c r="G53" s="268" t="s">
        <v>388</v>
      </c>
      <c r="H53" s="268" t="s">
        <v>388</v>
      </c>
      <c r="I53" s="268" t="s">
        <v>388</v>
      </c>
      <c r="J53" s="101" t="s">
        <v>388</v>
      </c>
      <c r="K53" s="100" t="s">
        <v>388</v>
      </c>
      <c r="L53" s="100" t="s">
        <v>388</v>
      </c>
      <c r="M53" s="100" t="s">
        <v>388</v>
      </c>
      <c r="N53" s="100" t="s">
        <v>388</v>
      </c>
      <c r="O53" s="101" t="s">
        <v>388</v>
      </c>
      <c r="P53" s="101" t="s">
        <v>388</v>
      </c>
      <c r="Q53" s="101" t="s">
        <v>388</v>
      </c>
      <c r="R53" s="101" t="s">
        <v>388</v>
      </c>
      <c r="S53" s="101" t="s">
        <v>388</v>
      </c>
      <c r="T53" s="101" t="s">
        <v>388</v>
      </c>
      <c r="U53" s="101" t="s">
        <v>388</v>
      </c>
      <c r="V53" s="101" t="s">
        <v>388</v>
      </c>
      <c r="W53" s="101" t="s">
        <v>388</v>
      </c>
      <c r="X53" s="100">
        <v>25000</v>
      </c>
      <c r="Y53" s="101" t="s">
        <v>388</v>
      </c>
      <c r="Z53" s="101" t="s">
        <v>388</v>
      </c>
      <c r="AA53" s="101" t="s">
        <v>388</v>
      </c>
      <c r="AB53" s="101" t="s">
        <v>388</v>
      </c>
      <c r="AC53" s="101" t="s">
        <v>388</v>
      </c>
      <c r="AD53" s="101" t="s">
        <v>388</v>
      </c>
      <c r="AE53" s="101" t="s">
        <v>388</v>
      </c>
      <c r="AF53" s="101" t="s">
        <v>388</v>
      </c>
      <c r="AG53" s="101" t="s">
        <v>388</v>
      </c>
      <c r="AH53" s="101" t="s">
        <v>388</v>
      </c>
      <c r="AI53" s="101" t="s">
        <v>388</v>
      </c>
      <c r="AJ53" s="101" t="s">
        <v>388</v>
      </c>
      <c r="AK53" s="101" t="s">
        <v>388</v>
      </c>
      <c r="AL53" s="101" t="s">
        <v>388</v>
      </c>
      <c r="AM53" s="101" t="s">
        <v>388</v>
      </c>
      <c r="AN53" s="174" t="s">
        <v>388</v>
      </c>
      <c r="AO53" s="100" t="s">
        <v>388</v>
      </c>
      <c r="AP53" s="100" t="s">
        <v>388</v>
      </c>
      <c r="AQ53" s="101" t="s">
        <v>388</v>
      </c>
      <c r="AR53" s="101" t="s">
        <v>388</v>
      </c>
      <c r="AS53" s="101" t="s">
        <v>388</v>
      </c>
      <c r="AT53" s="101" t="s">
        <v>589</v>
      </c>
      <c r="AU53" s="101" t="s">
        <v>581</v>
      </c>
      <c r="AV53" s="101" t="s">
        <v>388</v>
      </c>
      <c r="AW53" s="101" t="s">
        <v>388</v>
      </c>
      <c r="AX53" s="101" t="s">
        <v>388</v>
      </c>
      <c r="AY53" s="101" t="s">
        <v>388</v>
      </c>
      <c r="AZ53" s="101" t="s">
        <v>388</v>
      </c>
      <c r="BA53" s="101" t="s">
        <v>388</v>
      </c>
      <c r="BB53" s="101" t="s">
        <v>388</v>
      </c>
      <c r="BC53" s="101" t="s">
        <v>388</v>
      </c>
      <c r="BD53" s="64"/>
    </row>
    <row r="54" spans="2:56" ht="37.5">
      <c r="B54" s="83"/>
      <c r="C54" s="129" t="s">
        <v>689</v>
      </c>
      <c r="D54" s="68" t="s">
        <v>215</v>
      </c>
      <c r="E54" s="53"/>
      <c r="F54" s="220" t="s">
        <v>388</v>
      </c>
      <c r="G54" s="268" t="s">
        <v>388</v>
      </c>
      <c r="H54" s="268" t="s">
        <v>388</v>
      </c>
      <c r="I54" s="268" t="s">
        <v>388</v>
      </c>
      <c r="J54" s="101" t="s">
        <v>388</v>
      </c>
      <c r="K54" s="100" t="s">
        <v>388</v>
      </c>
      <c r="L54" s="100" t="s">
        <v>388</v>
      </c>
      <c r="M54" s="100" t="s">
        <v>388</v>
      </c>
      <c r="N54" s="100" t="s">
        <v>388</v>
      </c>
      <c r="O54" s="101" t="s">
        <v>388</v>
      </c>
      <c r="P54" s="100" t="s">
        <v>388</v>
      </c>
      <c r="Q54" s="100" t="s">
        <v>388</v>
      </c>
      <c r="R54" s="100" t="s">
        <v>388</v>
      </c>
      <c r="S54" s="100" t="s">
        <v>388</v>
      </c>
      <c r="T54" s="100" t="s">
        <v>388</v>
      </c>
      <c r="U54" s="100" t="s">
        <v>388</v>
      </c>
      <c r="V54" s="100" t="s">
        <v>388</v>
      </c>
      <c r="W54" s="101" t="s">
        <v>388</v>
      </c>
      <c r="X54" s="100">
        <v>350</v>
      </c>
      <c r="Y54" s="101" t="s">
        <v>388</v>
      </c>
      <c r="Z54" s="101" t="s">
        <v>675</v>
      </c>
      <c r="AA54" s="100" t="s">
        <v>388</v>
      </c>
      <c r="AB54" s="100"/>
      <c r="AC54" s="100"/>
      <c r="AD54" s="100" t="s">
        <v>454</v>
      </c>
      <c r="AE54" s="100"/>
      <c r="AF54" s="100" t="s">
        <v>454</v>
      </c>
      <c r="AG54" s="101" t="s">
        <v>388</v>
      </c>
      <c r="AH54" s="101" t="s">
        <v>388</v>
      </c>
      <c r="AI54" s="101" t="s">
        <v>388</v>
      </c>
      <c r="AJ54" s="100" t="s">
        <v>388</v>
      </c>
      <c r="AK54" s="100">
        <v>1350</v>
      </c>
      <c r="AL54" s="101" t="s">
        <v>388</v>
      </c>
      <c r="AM54" s="101" t="s">
        <v>388</v>
      </c>
      <c r="AN54" s="174">
        <v>100</v>
      </c>
      <c r="AO54" s="100" t="s">
        <v>388</v>
      </c>
      <c r="AP54" s="100" t="s">
        <v>388</v>
      </c>
      <c r="AQ54" s="101" t="s">
        <v>388</v>
      </c>
      <c r="AR54" s="101" t="s">
        <v>388</v>
      </c>
      <c r="AS54" s="101" t="s">
        <v>388</v>
      </c>
      <c r="AT54" s="101" t="s">
        <v>703</v>
      </c>
      <c r="AU54" s="101" t="s">
        <v>704</v>
      </c>
      <c r="AV54" s="100" t="s">
        <v>388</v>
      </c>
      <c r="AW54" s="100" t="s">
        <v>388</v>
      </c>
      <c r="AX54" s="100" t="s">
        <v>388</v>
      </c>
      <c r="AY54" s="100" t="s">
        <v>388</v>
      </c>
      <c r="AZ54" s="100" t="s">
        <v>388</v>
      </c>
      <c r="BA54" s="100" t="s">
        <v>388</v>
      </c>
      <c r="BB54" s="101" t="s">
        <v>388</v>
      </c>
      <c r="BC54" s="101" t="s">
        <v>388</v>
      </c>
      <c r="BD54" s="64"/>
    </row>
    <row r="55" spans="2:56" ht="14.25">
      <c r="B55" s="83"/>
      <c r="C55" s="129" t="s">
        <v>230</v>
      </c>
      <c r="D55" s="68" t="s">
        <v>36</v>
      </c>
      <c r="E55" s="72"/>
      <c r="F55" s="225" t="s">
        <v>388</v>
      </c>
      <c r="G55" s="272" t="s">
        <v>388</v>
      </c>
      <c r="H55" s="272" t="s">
        <v>388</v>
      </c>
      <c r="I55" s="272" t="s">
        <v>388</v>
      </c>
      <c r="J55" s="135" t="s">
        <v>388</v>
      </c>
      <c r="K55" s="135" t="s">
        <v>388</v>
      </c>
      <c r="L55" s="135" t="s">
        <v>388</v>
      </c>
      <c r="M55" s="135" t="s">
        <v>388</v>
      </c>
      <c r="N55" s="135" t="s">
        <v>388</v>
      </c>
      <c r="O55" s="134" t="s">
        <v>388</v>
      </c>
      <c r="P55" s="135" t="s">
        <v>388</v>
      </c>
      <c r="Q55" s="135" t="s">
        <v>388</v>
      </c>
      <c r="R55" s="135" t="s">
        <v>388</v>
      </c>
      <c r="S55" s="135" t="s">
        <v>388</v>
      </c>
      <c r="T55" s="135" t="s">
        <v>388</v>
      </c>
      <c r="U55" s="135" t="s">
        <v>388</v>
      </c>
      <c r="V55" s="135" t="s">
        <v>388</v>
      </c>
      <c r="W55" s="135" t="s">
        <v>388</v>
      </c>
      <c r="X55" s="135" t="s">
        <v>388</v>
      </c>
      <c r="Y55" s="134" t="s">
        <v>388</v>
      </c>
      <c r="Z55" s="134">
        <v>1</v>
      </c>
      <c r="AA55" s="135" t="s">
        <v>388</v>
      </c>
      <c r="AB55" s="135" t="s">
        <v>388</v>
      </c>
      <c r="AC55" s="135" t="s">
        <v>388</v>
      </c>
      <c r="AD55" s="135" t="s">
        <v>388</v>
      </c>
      <c r="AE55" s="135" t="s">
        <v>388</v>
      </c>
      <c r="AF55" s="135" t="s">
        <v>388</v>
      </c>
      <c r="AG55" s="101" t="s">
        <v>388</v>
      </c>
      <c r="AH55" s="135" t="s">
        <v>388</v>
      </c>
      <c r="AI55" s="134">
        <v>0.5</v>
      </c>
      <c r="AJ55" s="135" t="s">
        <v>388</v>
      </c>
      <c r="AK55" s="135">
        <v>0.25</v>
      </c>
      <c r="AL55" s="101" t="s">
        <v>388</v>
      </c>
      <c r="AM55" s="135" t="s">
        <v>388</v>
      </c>
      <c r="AN55" s="181" t="s">
        <v>388</v>
      </c>
      <c r="AO55" s="135" t="s">
        <v>388</v>
      </c>
      <c r="AP55" s="135" t="s">
        <v>388</v>
      </c>
      <c r="AQ55" s="101" t="s">
        <v>388</v>
      </c>
      <c r="AR55" s="101" t="s">
        <v>388</v>
      </c>
      <c r="AS55" s="135" t="s">
        <v>388</v>
      </c>
      <c r="AT55" s="134">
        <v>1</v>
      </c>
      <c r="AU55" s="134">
        <v>1</v>
      </c>
      <c r="AV55" s="135" t="s">
        <v>388</v>
      </c>
      <c r="AW55" s="135" t="s">
        <v>388</v>
      </c>
      <c r="AX55" s="135" t="s">
        <v>388</v>
      </c>
      <c r="AY55" s="135" t="s">
        <v>388</v>
      </c>
      <c r="AZ55" s="135" t="s">
        <v>388</v>
      </c>
      <c r="BA55" s="135" t="s">
        <v>388</v>
      </c>
      <c r="BB55" s="135" t="s">
        <v>388</v>
      </c>
      <c r="BC55" s="135">
        <v>0.02</v>
      </c>
      <c r="BD55" s="64"/>
    </row>
    <row r="56" spans="2:56" ht="14.25">
      <c r="B56" s="83"/>
      <c r="C56" s="120"/>
      <c r="D56" s="68"/>
      <c r="E56" s="53"/>
      <c r="F56" s="220"/>
      <c r="G56" s="268"/>
      <c r="H56" s="268"/>
      <c r="I56" s="268"/>
      <c r="J56" s="100"/>
      <c r="K56" s="100"/>
      <c r="L56" s="100"/>
      <c r="M56" s="100"/>
      <c r="N56" s="100"/>
      <c r="O56" s="101"/>
      <c r="P56" s="100"/>
      <c r="Q56" s="100"/>
      <c r="R56" s="100"/>
      <c r="S56" s="100"/>
      <c r="T56" s="100"/>
      <c r="U56" s="100"/>
      <c r="V56" s="100"/>
      <c r="W56" s="100"/>
      <c r="X56" s="100"/>
      <c r="Y56" s="101"/>
      <c r="Z56" s="101"/>
      <c r="AA56" s="100"/>
      <c r="AB56" s="100"/>
      <c r="AC56" s="100"/>
      <c r="AD56" s="100"/>
      <c r="AE56" s="100"/>
      <c r="AF56" s="100"/>
      <c r="AG56" s="100"/>
      <c r="AH56" s="100"/>
      <c r="AI56" s="101"/>
      <c r="AJ56" s="100"/>
      <c r="AK56" s="100"/>
      <c r="AL56" s="100"/>
      <c r="AM56" s="100"/>
      <c r="AN56" s="174"/>
      <c r="AO56" s="100"/>
      <c r="AP56" s="100"/>
      <c r="AQ56" s="100"/>
      <c r="AR56" s="100"/>
      <c r="AS56" s="100"/>
      <c r="AT56" s="101"/>
      <c r="AU56" s="101"/>
      <c r="AV56" s="100"/>
      <c r="AW56" s="100"/>
      <c r="AX56" s="100"/>
      <c r="AY56" s="100"/>
      <c r="AZ56" s="100"/>
      <c r="BA56" s="100"/>
      <c r="BB56" s="100"/>
      <c r="BC56" s="100"/>
      <c r="BD56" s="61"/>
    </row>
    <row r="57" spans="2:56" ht="14.25">
      <c r="B57" s="83" t="s">
        <v>218</v>
      </c>
      <c r="C57" s="120" t="s">
        <v>219</v>
      </c>
      <c r="D57" s="68"/>
      <c r="E57" s="53"/>
      <c r="F57" s="220"/>
      <c r="G57" s="268"/>
      <c r="H57" s="268"/>
      <c r="I57" s="268"/>
      <c r="J57" s="100"/>
      <c r="K57" s="100"/>
      <c r="L57" s="100"/>
      <c r="M57" s="100"/>
      <c r="N57" s="100"/>
      <c r="O57" s="101"/>
      <c r="P57" s="100"/>
      <c r="Q57" s="100"/>
      <c r="R57" s="100"/>
      <c r="S57" s="100"/>
      <c r="T57" s="100"/>
      <c r="U57" s="100"/>
      <c r="V57" s="100"/>
      <c r="W57" s="100"/>
      <c r="X57" s="100"/>
      <c r="Y57" s="101"/>
      <c r="Z57" s="101"/>
      <c r="AA57" s="100"/>
      <c r="AB57" s="100"/>
      <c r="AC57" s="100"/>
      <c r="AD57" s="100"/>
      <c r="AE57" s="100"/>
      <c r="AF57" s="100"/>
      <c r="AG57" s="100"/>
      <c r="AH57" s="100"/>
      <c r="AI57" s="101"/>
      <c r="AJ57" s="100"/>
      <c r="AK57" s="100"/>
      <c r="AL57" s="100"/>
      <c r="AM57" s="100"/>
      <c r="AN57" s="174"/>
      <c r="AO57" s="100"/>
      <c r="AP57" s="100"/>
      <c r="AQ57" s="100"/>
      <c r="AR57" s="100"/>
      <c r="AS57" s="100"/>
      <c r="AT57" s="101"/>
      <c r="AU57" s="101"/>
      <c r="AV57" s="100"/>
      <c r="AW57" s="100"/>
      <c r="AX57" s="100"/>
      <c r="AY57" s="100"/>
      <c r="AZ57" s="100"/>
      <c r="BA57" s="100"/>
      <c r="BB57" s="100"/>
      <c r="BC57" s="100"/>
      <c r="BD57" s="61"/>
    </row>
    <row r="58" spans="2:56" ht="28.5">
      <c r="B58" s="83"/>
      <c r="C58" s="128" t="s">
        <v>221</v>
      </c>
      <c r="D58" s="68" t="s">
        <v>220</v>
      </c>
      <c r="E58" s="53"/>
      <c r="F58" s="220" t="s">
        <v>388</v>
      </c>
      <c r="G58" s="268" t="s">
        <v>388</v>
      </c>
      <c r="H58" s="268" t="s">
        <v>388</v>
      </c>
      <c r="I58" s="268" t="s">
        <v>388</v>
      </c>
      <c r="J58" s="101" t="s">
        <v>388</v>
      </c>
      <c r="K58" s="100" t="s">
        <v>388</v>
      </c>
      <c r="L58" s="100" t="s">
        <v>388</v>
      </c>
      <c r="M58" s="100">
        <v>0.01</v>
      </c>
      <c r="N58" s="100">
        <v>0.01</v>
      </c>
      <c r="O58" s="101" t="s">
        <v>388</v>
      </c>
      <c r="P58" s="101" t="s">
        <v>388</v>
      </c>
      <c r="Q58" s="101" t="s">
        <v>388</v>
      </c>
      <c r="R58" s="101" t="s">
        <v>388</v>
      </c>
      <c r="S58" s="101" t="s">
        <v>388</v>
      </c>
      <c r="T58" s="101" t="s">
        <v>388</v>
      </c>
      <c r="U58" s="101" t="s">
        <v>388</v>
      </c>
      <c r="V58" s="101" t="s">
        <v>388</v>
      </c>
      <c r="W58" s="101" t="s">
        <v>388</v>
      </c>
      <c r="X58" s="100" t="s">
        <v>388</v>
      </c>
      <c r="Y58" s="101" t="s">
        <v>388</v>
      </c>
      <c r="Z58" s="101" t="s">
        <v>388</v>
      </c>
      <c r="AA58" s="101" t="s">
        <v>388</v>
      </c>
      <c r="AB58" s="101" t="s">
        <v>388</v>
      </c>
      <c r="AC58" s="101" t="s">
        <v>388</v>
      </c>
      <c r="AD58" s="101" t="s">
        <v>388</v>
      </c>
      <c r="AE58" s="101" t="s">
        <v>388</v>
      </c>
      <c r="AF58" s="101" t="s">
        <v>388</v>
      </c>
      <c r="AG58" s="101" t="s">
        <v>388</v>
      </c>
      <c r="AH58" s="101" t="s">
        <v>388</v>
      </c>
      <c r="AI58" s="101" t="s">
        <v>725</v>
      </c>
      <c r="AJ58" s="101" t="s">
        <v>388</v>
      </c>
      <c r="AK58" s="101" t="s">
        <v>388</v>
      </c>
      <c r="AL58" s="101" t="s">
        <v>388</v>
      </c>
      <c r="AM58" s="101" t="s">
        <v>388</v>
      </c>
      <c r="AN58" s="174">
        <v>1</v>
      </c>
      <c r="AO58" s="100" t="s">
        <v>388</v>
      </c>
      <c r="AP58" s="100" t="s">
        <v>388</v>
      </c>
      <c r="AQ58" s="101" t="s">
        <v>388</v>
      </c>
      <c r="AR58" s="101" t="s">
        <v>388</v>
      </c>
      <c r="AS58" s="101" t="s">
        <v>388</v>
      </c>
      <c r="AT58" s="136">
        <v>3.9258E-05</v>
      </c>
      <c r="AU58" s="136">
        <v>3.9258E-05</v>
      </c>
      <c r="AV58" s="101" t="s">
        <v>388</v>
      </c>
      <c r="AW58" s="101" t="s">
        <v>388</v>
      </c>
      <c r="AX58" s="101" t="s">
        <v>388</v>
      </c>
      <c r="AY58" s="101" t="s">
        <v>388</v>
      </c>
      <c r="AZ58" s="101" t="s">
        <v>388</v>
      </c>
      <c r="BA58" s="101" t="s">
        <v>388</v>
      </c>
      <c r="BB58" s="101" t="s">
        <v>388</v>
      </c>
      <c r="BC58" s="101" t="s">
        <v>388</v>
      </c>
      <c r="BD58" s="64"/>
    </row>
    <row r="59" spans="2:56" ht="14.25">
      <c r="B59" s="83"/>
      <c r="C59" s="120"/>
      <c r="D59" s="68"/>
      <c r="E59" s="53"/>
      <c r="F59" s="220"/>
      <c r="G59" s="268"/>
      <c r="H59" s="268"/>
      <c r="I59" s="268"/>
      <c r="J59" s="100"/>
      <c r="K59" s="100"/>
      <c r="L59" s="100"/>
      <c r="M59" s="100"/>
      <c r="N59" s="100"/>
      <c r="O59" s="101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101"/>
      <c r="AA59" s="100"/>
      <c r="AB59" s="100"/>
      <c r="AC59" s="100"/>
      <c r="AD59" s="100"/>
      <c r="AE59" s="100"/>
      <c r="AF59" s="100"/>
      <c r="AG59" s="100"/>
      <c r="AH59" s="100"/>
      <c r="AI59" s="101"/>
      <c r="AJ59" s="100"/>
      <c r="AK59" s="100"/>
      <c r="AL59" s="100"/>
      <c r="AM59" s="100"/>
      <c r="AN59" s="174"/>
      <c r="AO59" s="100"/>
      <c r="AP59" s="100"/>
      <c r="AQ59" s="100"/>
      <c r="AR59" s="100"/>
      <c r="AS59" s="100"/>
      <c r="AT59" s="101"/>
      <c r="AU59" s="101"/>
      <c r="AV59" s="100"/>
      <c r="AW59" s="100"/>
      <c r="AX59" s="100"/>
      <c r="AY59" s="100"/>
      <c r="AZ59" s="100"/>
      <c r="BA59" s="100"/>
      <c r="BB59" s="100"/>
      <c r="BC59" s="100"/>
      <c r="BD59" s="61"/>
    </row>
    <row r="60" spans="2:56" ht="14.25">
      <c r="B60" s="83" t="s">
        <v>53</v>
      </c>
      <c r="C60" s="120" t="s">
        <v>54</v>
      </c>
      <c r="D60" s="68"/>
      <c r="E60" s="53"/>
      <c r="F60" s="220"/>
      <c r="G60" s="268"/>
      <c r="H60" s="268"/>
      <c r="I60" s="268"/>
      <c r="J60" s="100"/>
      <c r="K60" s="100"/>
      <c r="L60" s="100"/>
      <c r="M60" s="100"/>
      <c r="N60" s="100"/>
      <c r="O60" s="101"/>
      <c r="P60" s="100"/>
      <c r="Q60" s="100"/>
      <c r="R60" s="100"/>
      <c r="S60" s="100"/>
      <c r="T60" s="100"/>
      <c r="U60" s="100"/>
      <c r="V60" s="100"/>
      <c r="W60" s="100"/>
      <c r="X60" s="100"/>
      <c r="Y60" s="101"/>
      <c r="Z60" s="101"/>
      <c r="AA60" s="100"/>
      <c r="AB60" s="100"/>
      <c r="AC60" s="100"/>
      <c r="AD60" s="100"/>
      <c r="AE60" s="100"/>
      <c r="AF60" s="100"/>
      <c r="AG60" s="100"/>
      <c r="AH60" s="100"/>
      <c r="AI60" s="101"/>
      <c r="AJ60" s="100"/>
      <c r="AK60" s="100"/>
      <c r="AL60" s="100"/>
      <c r="AM60" s="100"/>
      <c r="AN60" s="174"/>
      <c r="AO60" s="100"/>
      <c r="AP60" s="100"/>
      <c r="AQ60" s="100"/>
      <c r="AR60" s="100"/>
      <c r="AS60" s="100"/>
      <c r="AT60" s="101"/>
      <c r="AU60" s="101"/>
      <c r="AV60" s="100"/>
      <c r="AW60" s="100"/>
      <c r="AX60" s="100"/>
      <c r="AY60" s="100"/>
      <c r="AZ60" s="100"/>
      <c r="BA60" s="100"/>
      <c r="BB60" s="100"/>
      <c r="BC60" s="100"/>
      <c r="BD60" s="61"/>
    </row>
    <row r="61" spans="2:56" ht="37.5">
      <c r="B61" s="83"/>
      <c r="C61" s="128" t="s">
        <v>222</v>
      </c>
      <c r="D61" s="68" t="s">
        <v>87</v>
      </c>
      <c r="E61" s="53"/>
      <c r="F61" s="220" t="s">
        <v>388</v>
      </c>
      <c r="G61" s="268" t="s">
        <v>388</v>
      </c>
      <c r="H61" s="268" t="s">
        <v>388</v>
      </c>
      <c r="I61" s="268" t="s">
        <v>388</v>
      </c>
      <c r="J61" s="100" t="s">
        <v>388</v>
      </c>
      <c r="K61" s="100" t="s">
        <v>388</v>
      </c>
      <c r="L61" s="100" t="s">
        <v>407</v>
      </c>
      <c r="M61" s="100" t="s">
        <v>501</v>
      </c>
      <c r="N61" s="100" t="s">
        <v>501</v>
      </c>
      <c r="O61" s="137" t="s">
        <v>742</v>
      </c>
      <c r="P61" s="101" t="s">
        <v>388</v>
      </c>
      <c r="Q61" s="101" t="s">
        <v>388</v>
      </c>
      <c r="R61" s="101" t="s">
        <v>388</v>
      </c>
      <c r="S61" s="101" t="s">
        <v>388</v>
      </c>
      <c r="T61" s="101" t="s">
        <v>388</v>
      </c>
      <c r="U61" s="101" t="s">
        <v>388</v>
      </c>
      <c r="V61" s="101" t="s">
        <v>388</v>
      </c>
      <c r="W61" s="100" t="s">
        <v>388</v>
      </c>
      <c r="X61" s="100">
        <v>-100</v>
      </c>
      <c r="Y61" s="101" t="s">
        <v>388</v>
      </c>
      <c r="Z61" s="137" t="s">
        <v>676</v>
      </c>
      <c r="AA61" s="101" t="s">
        <v>388</v>
      </c>
      <c r="AB61" s="101" t="s">
        <v>388</v>
      </c>
      <c r="AC61" s="101" t="s">
        <v>388</v>
      </c>
      <c r="AD61" s="101" t="s">
        <v>388</v>
      </c>
      <c r="AE61" s="101" t="s">
        <v>388</v>
      </c>
      <c r="AF61" s="101" t="s">
        <v>388</v>
      </c>
      <c r="AG61" s="101" t="s">
        <v>388</v>
      </c>
      <c r="AH61" s="100" t="s">
        <v>388</v>
      </c>
      <c r="AI61" s="101" t="s">
        <v>388</v>
      </c>
      <c r="AJ61" s="101" t="s">
        <v>388</v>
      </c>
      <c r="AK61" s="100">
        <v>-86.1</v>
      </c>
      <c r="AL61" s="101" t="s">
        <v>388</v>
      </c>
      <c r="AM61" s="100" t="s">
        <v>388</v>
      </c>
      <c r="AN61" s="174">
        <v>-95.9</v>
      </c>
      <c r="AO61" s="100" t="s">
        <v>388</v>
      </c>
      <c r="AP61" s="100" t="s">
        <v>397</v>
      </c>
      <c r="AQ61" s="100">
        <v>-98.1</v>
      </c>
      <c r="AR61" s="101" t="s">
        <v>388</v>
      </c>
      <c r="AS61" s="100" t="s">
        <v>388</v>
      </c>
      <c r="AT61" s="137" t="s">
        <v>600</v>
      </c>
      <c r="AU61" s="137" t="s">
        <v>600</v>
      </c>
      <c r="AV61" s="101" t="s">
        <v>388</v>
      </c>
      <c r="AW61" s="101" t="s">
        <v>388</v>
      </c>
      <c r="AX61" s="101" t="s">
        <v>388</v>
      </c>
      <c r="AY61" s="101" t="s">
        <v>388</v>
      </c>
      <c r="AZ61" s="101" t="s">
        <v>388</v>
      </c>
      <c r="BA61" s="101" t="s">
        <v>388</v>
      </c>
      <c r="BB61" s="100" t="s">
        <v>388</v>
      </c>
      <c r="BC61" s="100">
        <v>-93.25</v>
      </c>
      <c r="BD61" s="64"/>
    </row>
    <row r="62" spans="2:56" ht="42.75">
      <c r="B62" s="83"/>
      <c r="C62" s="128" t="s">
        <v>223</v>
      </c>
      <c r="D62" s="68" t="s">
        <v>87</v>
      </c>
      <c r="E62" s="53"/>
      <c r="F62" s="220" t="s">
        <v>388</v>
      </c>
      <c r="G62" s="268" t="s">
        <v>388</v>
      </c>
      <c r="H62" s="268" t="s">
        <v>388</v>
      </c>
      <c r="I62" s="268" t="s">
        <v>388</v>
      </c>
      <c r="J62" s="102" t="s">
        <v>388</v>
      </c>
      <c r="K62" s="100" t="s">
        <v>388</v>
      </c>
      <c r="L62" s="100" t="s">
        <v>500</v>
      </c>
      <c r="M62" s="100" t="s">
        <v>388</v>
      </c>
      <c r="N62" s="100" t="s">
        <v>388</v>
      </c>
      <c r="O62" s="137" t="s">
        <v>743</v>
      </c>
      <c r="P62" s="101" t="s">
        <v>388</v>
      </c>
      <c r="Q62" s="101" t="s">
        <v>388</v>
      </c>
      <c r="R62" s="101" t="s">
        <v>388</v>
      </c>
      <c r="S62" s="101" t="s">
        <v>388</v>
      </c>
      <c r="T62" s="101" t="s">
        <v>388</v>
      </c>
      <c r="U62" s="101" t="s">
        <v>388</v>
      </c>
      <c r="V62" s="101" t="s">
        <v>388</v>
      </c>
      <c r="W62" s="102" t="s">
        <v>388</v>
      </c>
      <c r="X62" s="100">
        <v>-83</v>
      </c>
      <c r="Y62" s="101" t="s">
        <v>388</v>
      </c>
      <c r="Z62" s="101" t="s">
        <v>388</v>
      </c>
      <c r="AA62" s="101" t="s">
        <v>388</v>
      </c>
      <c r="AB62" s="101" t="s">
        <v>388</v>
      </c>
      <c r="AC62" s="101" t="s">
        <v>388</v>
      </c>
      <c r="AD62" s="101" t="s">
        <v>388</v>
      </c>
      <c r="AE62" s="101" t="s">
        <v>388</v>
      </c>
      <c r="AF62" s="101" t="s">
        <v>388</v>
      </c>
      <c r="AG62" s="101" t="s">
        <v>388</v>
      </c>
      <c r="AH62" s="102" t="s">
        <v>388</v>
      </c>
      <c r="AI62" s="101" t="s">
        <v>388</v>
      </c>
      <c r="AJ62" s="101" t="s">
        <v>388</v>
      </c>
      <c r="AK62" s="100">
        <v>-87.9</v>
      </c>
      <c r="AL62" s="101" t="s">
        <v>388</v>
      </c>
      <c r="AM62" s="102" t="s">
        <v>388</v>
      </c>
      <c r="AN62" s="174">
        <v>-83.9</v>
      </c>
      <c r="AO62" s="100" t="s">
        <v>388</v>
      </c>
      <c r="AP62" s="100" t="s">
        <v>398</v>
      </c>
      <c r="AQ62" s="190" t="s">
        <v>921</v>
      </c>
      <c r="AR62" s="101" t="s">
        <v>388</v>
      </c>
      <c r="AS62" s="102" t="s">
        <v>388</v>
      </c>
      <c r="AT62" s="137" t="s">
        <v>593</v>
      </c>
      <c r="AU62" s="137" t="s">
        <v>593</v>
      </c>
      <c r="AV62" s="101" t="s">
        <v>388</v>
      </c>
      <c r="AW62" s="101" t="s">
        <v>388</v>
      </c>
      <c r="AX62" s="101" t="s">
        <v>388</v>
      </c>
      <c r="AY62" s="101" t="s">
        <v>388</v>
      </c>
      <c r="AZ62" s="101" t="s">
        <v>388</v>
      </c>
      <c r="BA62" s="101" t="s">
        <v>388</v>
      </c>
      <c r="BB62" s="102" t="s">
        <v>388</v>
      </c>
      <c r="BC62" s="190" t="s">
        <v>920</v>
      </c>
      <c r="BD62" s="64"/>
    </row>
    <row r="63" spans="2:56" ht="14.25">
      <c r="B63" s="83"/>
      <c r="C63" s="120"/>
      <c r="D63" s="68"/>
      <c r="E63" s="53"/>
      <c r="F63" s="220"/>
      <c r="G63" s="268"/>
      <c r="H63" s="268"/>
      <c r="I63" s="268"/>
      <c r="J63" s="100"/>
      <c r="K63" s="100"/>
      <c r="L63" s="100"/>
      <c r="M63" s="100"/>
      <c r="N63" s="100"/>
      <c r="O63" s="101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101"/>
      <c r="AA63" s="100"/>
      <c r="AB63" s="100"/>
      <c r="AC63" s="100"/>
      <c r="AD63" s="100"/>
      <c r="AE63" s="100"/>
      <c r="AF63" s="100"/>
      <c r="AG63" s="100"/>
      <c r="AH63" s="100"/>
      <c r="AI63" s="101"/>
      <c r="AJ63" s="100"/>
      <c r="AK63" s="100"/>
      <c r="AL63" s="100"/>
      <c r="AM63" s="100"/>
      <c r="AN63" s="174"/>
      <c r="AO63" s="100"/>
      <c r="AP63" s="100"/>
      <c r="AQ63" s="100"/>
      <c r="AR63" s="100"/>
      <c r="AS63" s="100"/>
      <c r="AT63" s="101"/>
      <c r="AU63" s="101"/>
      <c r="AV63" s="100"/>
      <c r="AW63" s="100"/>
      <c r="AX63" s="100"/>
      <c r="AY63" s="100"/>
      <c r="AZ63" s="100"/>
      <c r="BA63" s="100"/>
      <c r="BB63" s="100"/>
      <c r="BC63" s="100"/>
      <c r="BD63" s="61"/>
    </row>
    <row r="64" spans="2:56" ht="14.25">
      <c r="B64" s="83" t="s">
        <v>55</v>
      </c>
      <c r="C64" s="120" t="s">
        <v>56</v>
      </c>
      <c r="D64" s="68"/>
      <c r="E64" s="53"/>
      <c r="F64" s="220"/>
      <c r="G64" s="268"/>
      <c r="H64" s="268"/>
      <c r="I64" s="268"/>
      <c r="J64" s="100"/>
      <c r="K64" s="100"/>
      <c r="L64" s="100"/>
      <c r="M64" s="100"/>
      <c r="N64" s="100"/>
      <c r="O64" s="101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1"/>
      <c r="AA64" s="100"/>
      <c r="AB64" s="100"/>
      <c r="AC64" s="100"/>
      <c r="AD64" s="100"/>
      <c r="AE64" s="100"/>
      <c r="AF64" s="100"/>
      <c r="AG64" s="100"/>
      <c r="AH64" s="100"/>
      <c r="AI64" s="101"/>
      <c r="AJ64" s="100"/>
      <c r="AK64" s="100"/>
      <c r="AL64" s="100"/>
      <c r="AM64" s="100"/>
      <c r="AN64" s="174"/>
      <c r="AO64" s="100"/>
      <c r="AP64" s="100"/>
      <c r="AQ64" s="100"/>
      <c r="AR64" s="100"/>
      <c r="AS64" s="100"/>
      <c r="AT64" s="101"/>
      <c r="AU64" s="101"/>
      <c r="AV64" s="100"/>
      <c r="AW64" s="100"/>
      <c r="AX64" s="100"/>
      <c r="AY64" s="100"/>
      <c r="AZ64" s="100"/>
      <c r="BA64" s="100"/>
      <c r="BB64" s="100"/>
      <c r="BC64" s="100"/>
      <c r="BD64" s="61"/>
    </row>
    <row r="65" spans="2:56" ht="49.5" customHeight="1">
      <c r="B65" s="83"/>
      <c r="C65" s="133" t="s">
        <v>801</v>
      </c>
      <c r="D65" s="68" t="s">
        <v>323</v>
      </c>
      <c r="E65" s="53"/>
      <c r="F65" s="215" t="s">
        <v>388</v>
      </c>
      <c r="G65" s="269" t="s">
        <v>723</v>
      </c>
      <c r="H65" s="269" t="s">
        <v>857</v>
      </c>
      <c r="I65" s="269" t="s">
        <v>856</v>
      </c>
      <c r="J65" s="102" t="s">
        <v>388</v>
      </c>
      <c r="K65" s="102" t="s">
        <v>852</v>
      </c>
      <c r="L65" s="102" t="s">
        <v>410</v>
      </c>
      <c r="M65" s="102" t="s">
        <v>497</v>
      </c>
      <c r="N65" s="102" t="s">
        <v>497</v>
      </c>
      <c r="O65" s="103" t="s">
        <v>851</v>
      </c>
      <c r="P65" s="102" t="s">
        <v>850</v>
      </c>
      <c r="Q65" s="102" t="s">
        <v>849</v>
      </c>
      <c r="R65" s="102" t="s">
        <v>849</v>
      </c>
      <c r="S65" s="102" t="s">
        <v>440</v>
      </c>
      <c r="T65" s="102" t="s">
        <v>441</v>
      </c>
      <c r="U65" s="102" t="s">
        <v>441</v>
      </c>
      <c r="V65" s="102" t="s">
        <v>441</v>
      </c>
      <c r="W65" s="102" t="s">
        <v>388</v>
      </c>
      <c r="X65" s="102" t="s">
        <v>847</v>
      </c>
      <c r="Y65" s="103" t="s">
        <v>771</v>
      </c>
      <c r="Z65" s="103" t="s">
        <v>529</v>
      </c>
      <c r="AA65" s="102" t="s">
        <v>771</v>
      </c>
      <c r="AB65" s="102" t="s">
        <v>868</v>
      </c>
      <c r="AC65" s="102" t="s">
        <v>881</v>
      </c>
      <c r="AD65" s="102" t="s">
        <v>869</v>
      </c>
      <c r="AE65" s="102" t="s">
        <v>869</v>
      </c>
      <c r="AF65" s="102" t="s">
        <v>870</v>
      </c>
      <c r="AG65" s="102" t="s">
        <v>388</v>
      </c>
      <c r="AH65" s="102" t="s">
        <v>388</v>
      </c>
      <c r="AI65" s="103" t="s">
        <v>723</v>
      </c>
      <c r="AJ65" s="102"/>
      <c r="AK65" s="102" t="s">
        <v>854</v>
      </c>
      <c r="AL65" s="102" t="s">
        <v>839</v>
      </c>
      <c r="AM65" s="102" t="s">
        <v>388</v>
      </c>
      <c r="AN65" s="175" t="s">
        <v>822</v>
      </c>
      <c r="AO65" s="102" t="s">
        <v>840</v>
      </c>
      <c r="AP65" s="102" t="s">
        <v>362</v>
      </c>
      <c r="AQ65" s="102" t="s">
        <v>919</v>
      </c>
      <c r="AR65" s="102" t="s">
        <v>388</v>
      </c>
      <c r="AS65" s="102" t="s">
        <v>388</v>
      </c>
      <c r="AT65" s="102" t="s">
        <v>858</v>
      </c>
      <c r="AU65" s="102" t="s">
        <v>858</v>
      </c>
      <c r="AV65" s="102" t="s">
        <v>857</v>
      </c>
      <c r="AW65" s="102" t="s">
        <v>857</v>
      </c>
      <c r="AX65" s="102" t="s">
        <v>856</v>
      </c>
      <c r="AY65" s="102" t="s">
        <v>856</v>
      </c>
      <c r="AZ65" s="102" t="s">
        <v>855</v>
      </c>
      <c r="BA65" s="102" t="s">
        <v>855</v>
      </c>
      <c r="BB65" s="102" t="s">
        <v>388</v>
      </c>
      <c r="BC65" s="102" t="s">
        <v>842</v>
      </c>
      <c r="BD65" s="61"/>
    </row>
    <row r="66" spans="2:56" ht="28.5">
      <c r="B66" s="83"/>
      <c r="C66" s="128" t="s">
        <v>300</v>
      </c>
      <c r="D66" s="68" t="s">
        <v>323</v>
      </c>
      <c r="E66" s="53"/>
      <c r="F66" s="220" t="s">
        <v>388</v>
      </c>
      <c r="G66" s="268" t="s">
        <v>848</v>
      </c>
      <c r="H66" s="268" t="s">
        <v>877</v>
      </c>
      <c r="I66" s="268" t="s">
        <v>874</v>
      </c>
      <c r="J66" s="100" t="s">
        <v>388</v>
      </c>
      <c r="K66" s="100" t="s">
        <v>652</v>
      </c>
      <c r="L66" s="100" t="s">
        <v>395</v>
      </c>
      <c r="M66" s="100" t="s">
        <v>388</v>
      </c>
      <c r="N66" s="100" t="s">
        <v>388</v>
      </c>
      <c r="O66" s="138" t="s">
        <v>741</v>
      </c>
      <c r="P66" s="100" t="s">
        <v>455</v>
      </c>
      <c r="Q66" s="100" t="s">
        <v>455</v>
      </c>
      <c r="R66" s="100" t="s">
        <v>456</v>
      </c>
      <c r="S66" s="100" t="s">
        <v>457</v>
      </c>
      <c r="T66" s="100" t="s">
        <v>458</v>
      </c>
      <c r="U66" s="100" t="s">
        <v>458</v>
      </c>
      <c r="V66" s="100" t="s">
        <v>458</v>
      </c>
      <c r="W66" s="100" t="s">
        <v>388</v>
      </c>
      <c r="X66" s="100" t="s">
        <v>848</v>
      </c>
      <c r="Y66" s="101" t="s">
        <v>772</v>
      </c>
      <c r="Z66" s="101" t="s">
        <v>395</v>
      </c>
      <c r="AA66" s="100" t="s">
        <v>772</v>
      </c>
      <c r="AB66" s="100" t="s">
        <v>459</v>
      </c>
      <c r="AC66" s="100" t="s">
        <v>882</v>
      </c>
      <c r="AD66" s="100" t="s">
        <v>395</v>
      </c>
      <c r="AE66" s="100" t="s">
        <v>395</v>
      </c>
      <c r="AF66" s="100" t="s">
        <v>772</v>
      </c>
      <c r="AG66" s="100" t="s">
        <v>845</v>
      </c>
      <c r="AH66" s="100" t="s">
        <v>388</v>
      </c>
      <c r="AI66" s="101" t="s">
        <v>724</v>
      </c>
      <c r="AJ66" s="100"/>
      <c r="AK66" s="100" t="s">
        <v>793</v>
      </c>
      <c r="AL66" s="100" t="s">
        <v>853</v>
      </c>
      <c r="AM66" s="100" t="s">
        <v>388</v>
      </c>
      <c r="AN66" s="174" t="s">
        <v>823</v>
      </c>
      <c r="AO66" s="102" t="s">
        <v>846</v>
      </c>
      <c r="AP66" s="100" t="s">
        <v>395</v>
      </c>
      <c r="AQ66" s="100" t="s">
        <v>841</v>
      </c>
      <c r="AR66" s="100" t="s">
        <v>844</v>
      </c>
      <c r="AS66" s="100" t="s">
        <v>388</v>
      </c>
      <c r="AT66" s="101" t="s">
        <v>545</v>
      </c>
      <c r="AU66" s="101" t="s">
        <v>545</v>
      </c>
      <c r="AV66" s="100" t="s">
        <v>545</v>
      </c>
      <c r="AW66" s="100" t="s">
        <v>545</v>
      </c>
      <c r="AX66" s="100" t="s">
        <v>545</v>
      </c>
      <c r="AY66" s="100" t="s">
        <v>545</v>
      </c>
      <c r="AZ66" s="100" t="s">
        <v>545</v>
      </c>
      <c r="BA66" s="100" t="s">
        <v>545</v>
      </c>
      <c r="BB66" s="100" t="s">
        <v>388</v>
      </c>
      <c r="BC66" s="100" t="s">
        <v>843</v>
      </c>
      <c r="BD66" s="61"/>
    </row>
    <row r="67" spans="2:56" ht="15" thickBot="1">
      <c r="B67" s="86"/>
      <c r="C67" s="123"/>
      <c r="D67" s="71"/>
      <c r="E67" s="80"/>
      <c r="F67" s="219"/>
      <c r="G67" s="267"/>
      <c r="H67" s="267"/>
      <c r="I67" s="267"/>
      <c r="J67" s="118"/>
      <c r="K67" s="118"/>
      <c r="L67" s="118"/>
      <c r="M67" s="118"/>
      <c r="N67" s="118"/>
      <c r="O67" s="119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9"/>
      <c r="AA67" s="118"/>
      <c r="AB67" s="118"/>
      <c r="AC67" s="118"/>
      <c r="AD67" s="118"/>
      <c r="AE67" s="118"/>
      <c r="AF67" s="118"/>
      <c r="AG67" s="118"/>
      <c r="AH67" s="118"/>
      <c r="AI67" s="119"/>
      <c r="AJ67" s="118"/>
      <c r="AK67" s="118"/>
      <c r="AL67" s="118"/>
      <c r="AM67" s="118"/>
      <c r="AN67" s="173"/>
      <c r="AO67" s="118"/>
      <c r="AP67" s="118"/>
      <c r="AQ67" s="118"/>
      <c r="AR67" s="118"/>
      <c r="AS67" s="118"/>
      <c r="AT67" s="119"/>
      <c r="AU67" s="119"/>
      <c r="AV67" s="118"/>
      <c r="AW67" s="118"/>
      <c r="AX67" s="118"/>
      <c r="AY67" s="118"/>
      <c r="AZ67" s="118"/>
      <c r="BA67" s="118"/>
      <c r="BB67" s="118"/>
      <c r="BC67" s="118"/>
      <c r="BD67" s="81"/>
    </row>
    <row r="68" spans="2:56" ht="15">
      <c r="B68" s="89">
        <v>3.3</v>
      </c>
      <c r="C68" s="124" t="s">
        <v>293</v>
      </c>
      <c r="D68" s="68"/>
      <c r="E68" s="53"/>
      <c r="F68" s="220"/>
      <c r="G68" s="268"/>
      <c r="H68" s="268"/>
      <c r="I68" s="268"/>
      <c r="J68" s="100"/>
      <c r="K68" s="100"/>
      <c r="L68" s="100"/>
      <c r="M68" s="100"/>
      <c r="N68" s="100"/>
      <c r="O68" s="101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1"/>
      <c r="AA68" s="100"/>
      <c r="AB68" s="100"/>
      <c r="AC68" s="100"/>
      <c r="AD68" s="100"/>
      <c r="AE68" s="100"/>
      <c r="AF68" s="100"/>
      <c r="AG68" s="100"/>
      <c r="AH68" s="100"/>
      <c r="AI68" s="101"/>
      <c r="AJ68" s="100"/>
      <c r="AK68" s="100"/>
      <c r="AL68" s="100"/>
      <c r="AM68" s="100"/>
      <c r="AN68" s="174"/>
      <c r="AO68" s="100"/>
      <c r="AP68" s="100"/>
      <c r="AQ68" s="100"/>
      <c r="AR68" s="100"/>
      <c r="AS68" s="100"/>
      <c r="AT68" s="101"/>
      <c r="AU68" s="101"/>
      <c r="AV68" s="100"/>
      <c r="AW68" s="100"/>
      <c r="AX68" s="100"/>
      <c r="AY68" s="100"/>
      <c r="AZ68" s="100"/>
      <c r="BA68" s="100"/>
      <c r="BB68" s="100"/>
      <c r="BC68" s="100"/>
      <c r="BD68" s="61"/>
    </row>
    <row r="69" spans="2:56" ht="28.5">
      <c r="B69" s="83" t="s">
        <v>224</v>
      </c>
      <c r="C69" s="120" t="s">
        <v>225</v>
      </c>
      <c r="D69" s="68"/>
      <c r="E69" s="53"/>
      <c r="F69" s="220"/>
      <c r="G69" s="268"/>
      <c r="H69" s="268"/>
      <c r="I69" s="268"/>
      <c r="J69" s="100"/>
      <c r="K69" s="100"/>
      <c r="L69" s="100"/>
      <c r="M69" s="100"/>
      <c r="N69" s="100"/>
      <c r="O69" s="101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1"/>
      <c r="AA69" s="100"/>
      <c r="AB69" s="100"/>
      <c r="AC69" s="100"/>
      <c r="AD69" s="100"/>
      <c r="AE69" s="100"/>
      <c r="AF69" s="100"/>
      <c r="AG69" s="100"/>
      <c r="AH69" s="100"/>
      <c r="AI69" s="101"/>
      <c r="AJ69" s="100"/>
      <c r="AK69" s="100"/>
      <c r="AL69" s="100"/>
      <c r="AM69" s="100"/>
      <c r="AN69" s="174"/>
      <c r="AO69" s="100"/>
      <c r="AP69" s="100"/>
      <c r="AQ69" s="100"/>
      <c r="AR69" s="100"/>
      <c r="AS69" s="100"/>
      <c r="AT69" s="101"/>
      <c r="AU69" s="101"/>
      <c r="AV69" s="100"/>
      <c r="AW69" s="100"/>
      <c r="AX69" s="100"/>
      <c r="AY69" s="100"/>
      <c r="AZ69" s="100"/>
      <c r="BA69" s="100"/>
      <c r="BB69" s="100"/>
      <c r="BC69" s="100"/>
      <c r="BD69" s="61"/>
    </row>
    <row r="70" spans="2:56" ht="85.5">
      <c r="B70" s="83"/>
      <c r="C70" s="128" t="s">
        <v>226</v>
      </c>
      <c r="D70" s="68" t="s">
        <v>228</v>
      </c>
      <c r="E70" s="53"/>
      <c r="F70" s="220" t="s">
        <v>388</v>
      </c>
      <c r="G70" s="268" t="s">
        <v>388</v>
      </c>
      <c r="H70" s="268" t="s">
        <v>388</v>
      </c>
      <c r="I70" s="268" t="s">
        <v>388</v>
      </c>
      <c r="J70" s="102" t="s">
        <v>388</v>
      </c>
      <c r="K70" s="102" t="s">
        <v>664</v>
      </c>
      <c r="L70" s="102" t="s">
        <v>388</v>
      </c>
      <c r="M70" s="102" t="s">
        <v>503</v>
      </c>
      <c r="N70" s="102" t="s">
        <v>502</v>
      </c>
      <c r="O70" s="103" t="s">
        <v>744</v>
      </c>
      <c r="P70" s="102" t="s">
        <v>388</v>
      </c>
      <c r="Q70" s="102" t="s">
        <v>388</v>
      </c>
      <c r="R70" s="102" t="s">
        <v>388</v>
      </c>
      <c r="S70" s="102" t="s">
        <v>388</v>
      </c>
      <c r="T70" s="102" t="s">
        <v>388</v>
      </c>
      <c r="U70" s="102" t="s">
        <v>388</v>
      </c>
      <c r="V70" s="102" t="s">
        <v>388</v>
      </c>
      <c r="W70" s="102" t="s">
        <v>388</v>
      </c>
      <c r="X70" s="100" t="s">
        <v>626</v>
      </c>
      <c r="Y70" s="103" t="s">
        <v>775</v>
      </c>
      <c r="Z70" s="103" t="s">
        <v>677</v>
      </c>
      <c r="AA70" s="102" t="s">
        <v>388</v>
      </c>
      <c r="AB70" s="102" t="s">
        <v>388</v>
      </c>
      <c r="AC70" s="102" t="s">
        <v>388</v>
      </c>
      <c r="AD70" s="102" t="s">
        <v>388</v>
      </c>
      <c r="AE70" s="102" t="s">
        <v>388</v>
      </c>
      <c r="AF70" s="102" t="s">
        <v>388</v>
      </c>
      <c r="AG70" s="102" t="s">
        <v>388</v>
      </c>
      <c r="AH70" s="102" t="s">
        <v>388</v>
      </c>
      <c r="AI70" s="103" t="s">
        <v>388</v>
      </c>
      <c r="AJ70" s="102" t="s">
        <v>388</v>
      </c>
      <c r="AK70" s="102" t="s">
        <v>572</v>
      </c>
      <c r="AL70" s="102" t="s">
        <v>388</v>
      </c>
      <c r="AM70" s="102" t="s">
        <v>388</v>
      </c>
      <c r="AN70" s="174" t="s">
        <v>388</v>
      </c>
      <c r="AO70" s="100" t="s">
        <v>388</v>
      </c>
      <c r="AP70" s="102" t="s">
        <v>396</v>
      </c>
      <c r="AQ70" s="102" t="s">
        <v>572</v>
      </c>
      <c r="AR70" s="102" t="s">
        <v>388</v>
      </c>
      <c r="AS70" s="102" t="s">
        <v>388</v>
      </c>
      <c r="AT70" s="103" t="s">
        <v>542</v>
      </c>
      <c r="AU70" s="103" t="s">
        <v>542</v>
      </c>
      <c r="AV70" s="102" t="s">
        <v>388</v>
      </c>
      <c r="AW70" s="102" t="s">
        <v>388</v>
      </c>
      <c r="AX70" s="102" t="s">
        <v>388</v>
      </c>
      <c r="AY70" s="102" t="s">
        <v>388</v>
      </c>
      <c r="AZ70" s="102" t="s">
        <v>388</v>
      </c>
      <c r="BA70" s="102" t="s">
        <v>388</v>
      </c>
      <c r="BB70" s="102" t="s">
        <v>388</v>
      </c>
      <c r="BC70" s="102" t="s">
        <v>573</v>
      </c>
      <c r="BD70" s="62"/>
    </row>
    <row r="71" spans="2:56" ht="85.5">
      <c r="B71" s="83"/>
      <c r="C71" s="128" t="s">
        <v>227</v>
      </c>
      <c r="D71" s="68" t="s">
        <v>228</v>
      </c>
      <c r="E71" s="53"/>
      <c r="F71" s="220"/>
      <c r="G71" s="268" t="s">
        <v>388</v>
      </c>
      <c r="H71" s="268" t="s">
        <v>388</v>
      </c>
      <c r="I71" s="268" t="s">
        <v>388</v>
      </c>
      <c r="J71" s="102" t="s">
        <v>388</v>
      </c>
      <c r="K71" s="102" t="s">
        <v>668</v>
      </c>
      <c r="L71" s="102" t="s">
        <v>412</v>
      </c>
      <c r="M71" s="102" t="s">
        <v>503</v>
      </c>
      <c r="N71" s="102" t="s">
        <v>502</v>
      </c>
      <c r="O71" s="103"/>
      <c r="P71" s="102" t="s">
        <v>388</v>
      </c>
      <c r="Q71" s="102" t="s">
        <v>388</v>
      </c>
      <c r="R71" s="102" t="s">
        <v>388</v>
      </c>
      <c r="S71" s="102" t="s">
        <v>388</v>
      </c>
      <c r="T71" s="102" t="s">
        <v>388</v>
      </c>
      <c r="U71" s="102" t="s">
        <v>388</v>
      </c>
      <c r="V71" s="102" t="s">
        <v>388</v>
      </c>
      <c r="W71" s="102" t="s">
        <v>388</v>
      </c>
      <c r="X71" s="100" t="s">
        <v>388</v>
      </c>
      <c r="Y71" s="103" t="s">
        <v>388</v>
      </c>
      <c r="Z71" s="103" t="s">
        <v>677</v>
      </c>
      <c r="AA71" s="102" t="s">
        <v>388</v>
      </c>
      <c r="AB71" s="102" t="s">
        <v>388</v>
      </c>
      <c r="AC71" s="102" t="s">
        <v>388</v>
      </c>
      <c r="AD71" s="102" t="s">
        <v>388</v>
      </c>
      <c r="AE71" s="102" t="s">
        <v>388</v>
      </c>
      <c r="AF71" s="102" t="s">
        <v>388</v>
      </c>
      <c r="AG71" s="102" t="s">
        <v>388</v>
      </c>
      <c r="AH71" s="102" t="s">
        <v>388</v>
      </c>
      <c r="AI71" s="103" t="s">
        <v>388</v>
      </c>
      <c r="AJ71" s="102" t="s">
        <v>388</v>
      </c>
      <c r="AK71" s="102" t="s">
        <v>572</v>
      </c>
      <c r="AL71" s="102" t="s">
        <v>388</v>
      </c>
      <c r="AM71" s="102" t="s">
        <v>388</v>
      </c>
      <c r="AN71" s="174" t="s">
        <v>388</v>
      </c>
      <c r="AO71" s="100" t="s">
        <v>388</v>
      </c>
      <c r="AP71" s="102" t="s">
        <v>396</v>
      </c>
      <c r="AQ71" s="102" t="s">
        <v>572</v>
      </c>
      <c r="AR71" s="102" t="s">
        <v>388</v>
      </c>
      <c r="AS71" s="102" t="s">
        <v>388</v>
      </c>
      <c r="AT71" s="103" t="s">
        <v>705</v>
      </c>
      <c r="AU71" s="103" t="s">
        <v>705</v>
      </c>
      <c r="AV71" s="102" t="s">
        <v>388</v>
      </c>
      <c r="AW71" s="102" t="s">
        <v>388</v>
      </c>
      <c r="AX71" s="102" t="s">
        <v>388</v>
      </c>
      <c r="AY71" s="102" t="s">
        <v>388</v>
      </c>
      <c r="AZ71" s="102" t="s">
        <v>388</v>
      </c>
      <c r="BA71" s="102" t="s">
        <v>388</v>
      </c>
      <c r="BB71" s="102" t="s">
        <v>388</v>
      </c>
      <c r="BC71" s="102" t="s">
        <v>573</v>
      </c>
      <c r="BD71" s="62"/>
    </row>
    <row r="72" spans="2:56" ht="14.25">
      <c r="B72" s="83"/>
      <c r="C72" s="120"/>
      <c r="D72" s="68"/>
      <c r="E72" s="53"/>
      <c r="F72" s="220"/>
      <c r="G72" s="268"/>
      <c r="H72" s="268"/>
      <c r="I72" s="268"/>
      <c r="J72" s="100"/>
      <c r="K72" s="100"/>
      <c r="L72" s="100"/>
      <c r="M72" s="100"/>
      <c r="N72" s="100"/>
      <c r="O72" s="101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101"/>
      <c r="AA72" s="100"/>
      <c r="AB72" s="100"/>
      <c r="AC72" s="100"/>
      <c r="AD72" s="100"/>
      <c r="AE72" s="100"/>
      <c r="AF72" s="100"/>
      <c r="AG72" s="100"/>
      <c r="AH72" s="100"/>
      <c r="AI72" s="101"/>
      <c r="AJ72" s="100"/>
      <c r="AK72" s="100"/>
      <c r="AL72" s="100"/>
      <c r="AM72" s="100"/>
      <c r="AN72" s="174"/>
      <c r="AO72" s="100"/>
      <c r="AP72" s="100"/>
      <c r="AQ72" s="100"/>
      <c r="AR72" s="100"/>
      <c r="AS72" s="100"/>
      <c r="AT72" s="101"/>
      <c r="AU72" s="101"/>
      <c r="AV72" s="100"/>
      <c r="AW72" s="100"/>
      <c r="AX72" s="100"/>
      <c r="AY72" s="100"/>
      <c r="AZ72" s="100"/>
      <c r="BA72" s="100"/>
      <c r="BB72" s="100"/>
      <c r="BC72" s="100"/>
      <c r="BD72" s="61"/>
    </row>
    <row r="73" spans="2:56" ht="56.25">
      <c r="B73" s="83" t="s">
        <v>296</v>
      </c>
      <c r="C73" s="120" t="s">
        <v>297</v>
      </c>
      <c r="D73" s="68" t="s">
        <v>690</v>
      </c>
      <c r="E73" s="53"/>
      <c r="F73" s="220" t="s">
        <v>642</v>
      </c>
      <c r="G73" s="268" t="s">
        <v>388</v>
      </c>
      <c r="H73" s="268" t="s">
        <v>388</v>
      </c>
      <c r="I73" s="268" t="s">
        <v>388</v>
      </c>
      <c r="J73" s="101" t="s">
        <v>388</v>
      </c>
      <c r="K73" s="100" t="s">
        <v>388</v>
      </c>
      <c r="L73" s="100" t="s">
        <v>388</v>
      </c>
      <c r="M73" s="100" t="s">
        <v>388</v>
      </c>
      <c r="N73" s="100" t="s">
        <v>388</v>
      </c>
      <c r="O73" s="101"/>
      <c r="P73" s="101" t="s">
        <v>388</v>
      </c>
      <c r="Q73" s="101" t="s">
        <v>388</v>
      </c>
      <c r="R73" s="101" t="s">
        <v>388</v>
      </c>
      <c r="S73" s="101" t="s">
        <v>388</v>
      </c>
      <c r="T73" s="101" t="s">
        <v>388</v>
      </c>
      <c r="U73" s="101" t="s">
        <v>388</v>
      </c>
      <c r="V73" s="101" t="s">
        <v>388</v>
      </c>
      <c r="W73" s="101" t="s">
        <v>388</v>
      </c>
      <c r="X73" s="100" t="s">
        <v>642</v>
      </c>
      <c r="Y73" s="101" t="s">
        <v>388</v>
      </c>
      <c r="Z73" s="101" t="s">
        <v>388</v>
      </c>
      <c r="AA73" s="101" t="s">
        <v>388</v>
      </c>
      <c r="AB73" s="101" t="s">
        <v>388</v>
      </c>
      <c r="AC73" s="101" t="s">
        <v>388</v>
      </c>
      <c r="AD73" s="101" t="s">
        <v>388</v>
      </c>
      <c r="AE73" s="101" t="s">
        <v>388</v>
      </c>
      <c r="AF73" s="101" t="s">
        <v>388</v>
      </c>
      <c r="AG73" s="101" t="s">
        <v>388</v>
      </c>
      <c r="AH73" s="101" t="s">
        <v>388</v>
      </c>
      <c r="AI73" s="101" t="s">
        <v>388</v>
      </c>
      <c r="AJ73" s="101" t="s">
        <v>388</v>
      </c>
      <c r="AK73" s="101" t="s">
        <v>388</v>
      </c>
      <c r="AL73" s="101" t="s">
        <v>388</v>
      </c>
      <c r="AM73" s="101" t="s">
        <v>388</v>
      </c>
      <c r="AN73" s="177" t="s">
        <v>388</v>
      </c>
      <c r="AO73" s="100" t="s">
        <v>388</v>
      </c>
      <c r="AP73" s="100" t="s">
        <v>388</v>
      </c>
      <c r="AQ73" s="101" t="s">
        <v>388</v>
      </c>
      <c r="AR73" s="101" t="s">
        <v>388</v>
      </c>
      <c r="AS73" s="101" t="s">
        <v>388</v>
      </c>
      <c r="AT73" s="101" t="s">
        <v>388</v>
      </c>
      <c r="AU73" s="101" t="s">
        <v>388</v>
      </c>
      <c r="AV73" s="101" t="s">
        <v>388</v>
      </c>
      <c r="AW73" s="101" t="s">
        <v>388</v>
      </c>
      <c r="AX73" s="101" t="s">
        <v>388</v>
      </c>
      <c r="AY73" s="101" t="s">
        <v>388</v>
      </c>
      <c r="AZ73" s="101" t="s">
        <v>388</v>
      </c>
      <c r="BA73" s="101" t="s">
        <v>388</v>
      </c>
      <c r="BB73" s="101" t="s">
        <v>388</v>
      </c>
      <c r="BC73" s="101" t="s">
        <v>388</v>
      </c>
      <c r="BD73" s="64"/>
    </row>
    <row r="74" spans="2:56" ht="37.5">
      <c r="B74" s="83"/>
      <c r="C74" s="128" t="s">
        <v>37</v>
      </c>
      <c r="D74" s="68" t="s">
        <v>298</v>
      </c>
      <c r="E74" s="53"/>
      <c r="F74" s="220" t="s">
        <v>388</v>
      </c>
      <c r="G74" s="268" t="s">
        <v>388</v>
      </c>
      <c r="H74" s="268" t="s">
        <v>388</v>
      </c>
      <c r="I74" s="268" t="s">
        <v>388</v>
      </c>
      <c r="J74" s="101" t="s">
        <v>388</v>
      </c>
      <c r="K74" s="100" t="s">
        <v>388</v>
      </c>
      <c r="L74" s="100" t="s">
        <v>388</v>
      </c>
      <c r="M74" s="100" t="s">
        <v>388</v>
      </c>
      <c r="N74" s="100" t="s">
        <v>388</v>
      </c>
      <c r="O74" s="101" t="s">
        <v>388</v>
      </c>
      <c r="P74" s="101" t="s">
        <v>388</v>
      </c>
      <c r="Q74" s="101" t="s">
        <v>388</v>
      </c>
      <c r="R74" s="101" t="s">
        <v>388</v>
      </c>
      <c r="S74" s="101" t="s">
        <v>388</v>
      </c>
      <c r="T74" s="101" t="s">
        <v>388</v>
      </c>
      <c r="U74" s="101" t="s">
        <v>388</v>
      </c>
      <c r="V74" s="101" t="s">
        <v>388</v>
      </c>
      <c r="W74" s="101" t="s">
        <v>388</v>
      </c>
      <c r="X74" s="100" t="s">
        <v>388</v>
      </c>
      <c r="Y74" s="101" t="s">
        <v>388</v>
      </c>
      <c r="Z74" s="101" t="s">
        <v>388</v>
      </c>
      <c r="AA74" s="101" t="s">
        <v>388</v>
      </c>
      <c r="AB74" s="101" t="s">
        <v>388</v>
      </c>
      <c r="AC74" s="101" t="s">
        <v>388</v>
      </c>
      <c r="AD74" s="101" t="s">
        <v>388</v>
      </c>
      <c r="AE74" s="101" t="s">
        <v>388</v>
      </c>
      <c r="AF74" s="101" t="s">
        <v>388</v>
      </c>
      <c r="AG74" s="101" t="s">
        <v>388</v>
      </c>
      <c r="AH74" s="101" t="s">
        <v>388</v>
      </c>
      <c r="AI74" s="101" t="s">
        <v>388</v>
      </c>
      <c r="AJ74" s="101" t="s">
        <v>388</v>
      </c>
      <c r="AK74" s="101" t="s">
        <v>388</v>
      </c>
      <c r="AL74" s="100" t="s">
        <v>394</v>
      </c>
      <c r="AM74" s="101" t="s">
        <v>388</v>
      </c>
      <c r="AN74" s="174" t="s">
        <v>824</v>
      </c>
      <c r="AO74" s="100" t="s">
        <v>388</v>
      </c>
      <c r="AP74" s="100" t="s">
        <v>388</v>
      </c>
      <c r="AQ74" s="100" t="s">
        <v>574</v>
      </c>
      <c r="AR74" s="101" t="s">
        <v>388</v>
      </c>
      <c r="AS74" s="101" t="s">
        <v>388</v>
      </c>
      <c r="AT74" s="101" t="s">
        <v>388</v>
      </c>
      <c r="AU74" s="101" t="s">
        <v>388</v>
      </c>
      <c r="AV74" s="101" t="s">
        <v>388</v>
      </c>
      <c r="AW74" s="101" t="s">
        <v>388</v>
      </c>
      <c r="AX74" s="101" t="s">
        <v>388</v>
      </c>
      <c r="AY74" s="101" t="s">
        <v>388</v>
      </c>
      <c r="AZ74" s="101" t="s">
        <v>388</v>
      </c>
      <c r="BA74" s="101" t="s">
        <v>388</v>
      </c>
      <c r="BB74" s="101" t="s">
        <v>388</v>
      </c>
      <c r="BC74" s="101" t="s">
        <v>388</v>
      </c>
      <c r="BD74" s="64"/>
    </row>
    <row r="75" spans="2:56" ht="37.5">
      <c r="B75" s="83"/>
      <c r="C75" s="128" t="s">
        <v>38</v>
      </c>
      <c r="D75" s="68" t="s">
        <v>298</v>
      </c>
      <c r="E75" s="53"/>
      <c r="F75" s="220" t="s">
        <v>388</v>
      </c>
      <c r="G75" s="268" t="s">
        <v>388</v>
      </c>
      <c r="H75" s="268" t="s">
        <v>388</v>
      </c>
      <c r="I75" s="268" t="s">
        <v>388</v>
      </c>
      <c r="J75" s="101" t="s">
        <v>388</v>
      </c>
      <c r="K75" s="100" t="s">
        <v>388</v>
      </c>
      <c r="L75" s="100" t="s">
        <v>388</v>
      </c>
      <c r="M75" s="100" t="s">
        <v>388</v>
      </c>
      <c r="N75" s="100" t="s">
        <v>388</v>
      </c>
      <c r="O75" s="101" t="s">
        <v>388</v>
      </c>
      <c r="P75" s="101" t="s">
        <v>388</v>
      </c>
      <c r="Q75" s="101" t="s">
        <v>388</v>
      </c>
      <c r="R75" s="101" t="s">
        <v>388</v>
      </c>
      <c r="S75" s="101" t="s">
        <v>388</v>
      </c>
      <c r="T75" s="101" t="s">
        <v>388</v>
      </c>
      <c r="U75" s="101" t="s">
        <v>388</v>
      </c>
      <c r="V75" s="101" t="s">
        <v>388</v>
      </c>
      <c r="W75" s="101" t="s">
        <v>388</v>
      </c>
      <c r="X75" s="100" t="s">
        <v>388</v>
      </c>
      <c r="Y75" s="101" t="s">
        <v>388</v>
      </c>
      <c r="Z75" s="101" t="s">
        <v>388</v>
      </c>
      <c r="AA75" s="101" t="s">
        <v>388</v>
      </c>
      <c r="AB75" s="101" t="s">
        <v>388</v>
      </c>
      <c r="AC75" s="101" t="s">
        <v>388</v>
      </c>
      <c r="AD75" s="101" t="s">
        <v>388</v>
      </c>
      <c r="AE75" s="101" t="s">
        <v>388</v>
      </c>
      <c r="AF75" s="101" t="s">
        <v>388</v>
      </c>
      <c r="AG75" s="101" t="s">
        <v>388</v>
      </c>
      <c r="AH75" s="101" t="s">
        <v>388</v>
      </c>
      <c r="AI75" s="101" t="s">
        <v>388</v>
      </c>
      <c r="AJ75" s="101" t="s">
        <v>388</v>
      </c>
      <c r="AK75" s="101" t="s">
        <v>388</v>
      </c>
      <c r="AL75" s="100" t="s">
        <v>394</v>
      </c>
      <c r="AM75" s="101" t="s">
        <v>388</v>
      </c>
      <c r="AN75" s="174" t="s">
        <v>825</v>
      </c>
      <c r="AO75" s="100" t="s">
        <v>388</v>
      </c>
      <c r="AP75" s="100" t="s">
        <v>388</v>
      </c>
      <c r="AQ75" s="100" t="s">
        <v>574</v>
      </c>
      <c r="AR75" s="101" t="s">
        <v>388</v>
      </c>
      <c r="AS75" s="101" t="s">
        <v>388</v>
      </c>
      <c r="AT75" s="101" t="s">
        <v>388</v>
      </c>
      <c r="AU75" s="101" t="s">
        <v>388</v>
      </c>
      <c r="AV75" s="101" t="s">
        <v>388</v>
      </c>
      <c r="AW75" s="101" t="s">
        <v>388</v>
      </c>
      <c r="AX75" s="101" t="s">
        <v>388</v>
      </c>
      <c r="AY75" s="101" t="s">
        <v>388</v>
      </c>
      <c r="AZ75" s="101" t="s">
        <v>388</v>
      </c>
      <c r="BA75" s="101" t="s">
        <v>388</v>
      </c>
      <c r="BB75" s="101" t="s">
        <v>388</v>
      </c>
      <c r="BC75" s="101" t="s">
        <v>388</v>
      </c>
      <c r="BD75" s="64"/>
    </row>
    <row r="76" spans="2:56" ht="37.5">
      <c r="B76" s="83"/>
      <c r="C76" s="128" t="s">
        <v>39</v>
      </c>
      <c r="D76" s="68" t="s">
        <v>298</v>
      </c>
      <c r="E76" s="53"/>
      <c r="F76" s="220" t="s">
        <v>388</v>
      </c>
      <c r="G76" s="268" t="s">
        <v>388</v>
      </c>
      <c r="H76" s="268" t="s">
        <v>388</v>
      </c>
      <c r="I76" s="268" t="s">
        <v>388</v>
      </c>
      <c r="J76" s="101" t="s">
        <v>388</v>
      </c>
      <c r="K76" s="100" t="s">
        <v>388</v>
      </c>
      <c r="L76" s="100" t="s">
        <v>388</v>
      </c>
      <c r="M76" s="100" t="s">
        <v>388</v>
      </c>
      <c r="N76" s="100" t="s">
        <v>388</v>
      </c>
      <c r="O76" s="101" t="s">
        <v>388</v>
      </c>
      <c r="P76" s="101" t="s">
        <v>388</v>
      </c>
      <c r="Q76" s="101" t="s">
        <v>388</v>
      </c>
      <c r="R76" s="101" t="s">
        <v>388</v>
      </c>
      <c r="S76" s="101" t="s">
        <v>388</v>
      </c>
      <c r="T76" s="101" t="s">
        <v>388</v>
      </c>
      <c r="U76" s="101" t="s">
        <v>388</v>
      </c>
      <c r="V76" s="101" t="s">
        <v>388</v>
      </c>
      <c r="W76" s="101" t="s">
        <v>388</v>
      </c>
      <c r="X76" s="100" t="s">
        <v>388</v>
      </c>
      <c r="Y76" s="101" t="s">
        <v>388</v>
      </c>
      <c r="Z76" s="101" t="s">
        <v>388</v>
      </c>
      <c r="AA76" s="101" t="s">
        <v>388</v>
      </c>
      <c r="AB76" s="101" t="s">
        <v>388</v>
      </c>
      <c r="AC76" s="101" t="s">
        <v>388</v>
      </c>
      <c r="AD76" s="101" t="s">
        <v>388</v>
      </c>
      <c r="AE76" s="101" t="s">
        <v>388</v>
      </c>
      <c r="AF76" s="101" t="s">
        <v>388</v>
      </c>
      <c r="AG76" s="101" t="s">
        <v>388</v>
      </c>
      <c r="AH76" s="101" t="s">
        <v>388</v>
      </c>
      <c r="AI76" s="101" t="s">
        <v>388</v>
      </c>
      <c r="AJ76" s="101" t="s">
        <v>388</v>
      </c>
      <c r="AK76" s="101" t="s">
        <v>388</v>
      </c>
      <c r="AL76" s="100" t="s">
        <v>394</v>
      </c>
      <c r="AM76" s="101" t="s">
        <v>388</v>
      </c>
      <c r="AN76" s="174" t="s">
        <v>826</v>
      </c>
      <c r="AO76" s="100" t="s">
        <v>388</v>
      </c>
      <c r="AP76" s="100" t="s">
        <v>388</v>
      </c>
      <c r="AQ76" s="100" t="s">
        <v>574</v>
      </c>
      <c r="AR76" s="101" t="s">
        <v>388</v>
      </c>
      <c r="AS76" s="101" t="s">
        <v>388</v>
      </c>
      <c r="AT76" s="101" t="s">
        <v>388</v>
      </c>
      <c r="AU76" s="101" t="s">
        <v>388</v>
      </c>
      <c r="AV76" s="101" t="s">
        <v>388</v>
      </c>
      <c r="AW76" s="101" t="s">
        <v>388</v>
      </c>
      <c r="AX76" s="101" t="s">
        <v>388</v>
      </c>
      <c r="AY76" s="101" t="s">
        <v>388</v>
      </c>
      <c r="AZ76" s="101" t="s">
        <v>388</v>
      </c>
      <c r="BA76" s="101" t="s">
        <v>388</v>
      </c>
      <c r="BB76" s="101" t="s">
        <v>388</v>
      </c>
      <c r="BC76" s="101" t="s">
        <v>388</v>
      </c>
      <c r="BD76" s="64"/>
    </row>
    <row r="77" spans="2:56" ht="37.5">
      <c r="B77" s="83"/>
      <c r="C77" s="128" t="s">
        <v>40</v>
      </c>
      <c r="D77" s="68" t="s">
        <v>298</v>
      </c>
      <c r="E77" s="53"/>
      <c r="F77" s="220" t="s">
        <v>388</v>
      </c>
      <c r="G77" s="268" t="s">
        <v>388</v>
      </c>
      <c r="H77" s="268" t="s">
        <v>387</v>
      </c>
      <c r="I77" s="268" t="s">
        <v>388</v>
      </c>
      <c r="J77" s="101" t="s">
        <v>388</v>
      </c>
      <c r="K77" s="100" t="s">
        <v>388</v>
      </c>
      <c r="L77" s="100" t="s">
        <v>388</v>
      </c>
      <c r="M77" s="100" t="s">
        <v>388</v>
      </c>
      <c r="N77" s="100" t="s">
        <v>388</v>
      </c>
      <c r="O77" s="101" t="s">
        <v>388</v>
      </c>
      <c r="P77" s="101" t="s">
        <v>388</v>
      </c>
      <c r="Q77" s="101" t="s">
        <v>388</v>
      </c>
      <c r="R77" s="101" t="s">
        <v>388</v>
      </c>
      <c r="S77" s="101" t="s">
        <v>388</v>
      </c>
      <c r="T77" s="101" t="s">
        <v>388</v>
      </c>
      <c r="U77" s="101" t="s">
        <v>388</v>
      </c>
      <c r="V77" s="101" t="s">
        <v>388</v>
      </c>
      <c r="W77" s="101" t="s">
        <v>388</v>
      </c>
      <c r="X77" s="100" t="s">
        <v>388</v>
      </c>
      <c r="Y77" s="101" t="s">
        <v>388</v>
      </c>
      <c r="Z77" s="101" t="s">
        <v>388</v>
      </c>
      <c r="AA77" s="101" t="s">
        <v>388</v>
      </c>
      <c r="AB77" s="101" t="s">
        <v>388</v>
      </c>
      <c r="AC77" s="101" t="s">
        <v>388</v>
      </c>
      <c r="AD77" s="101" t="s">
        <v>388</v>
      </c>
      <c r="AE77" s="101" t="s">
        <v>388</v>
      </c>
      <c r="AF77" s="101" t="s">
        <v>388</v>
      </c>
      <c r="AG77" s="101" t="s">
        <v>388</v>
      </c>
      <c r="AH77" s="101" t="s">
        <v>388</v>
      </c>
      <c r="AI77" s="101" t="s">
        <v>388</v>
      </c>
      <c r="AJ77" s="101" t="s">
        <v>388</v>
      </c>
      <c r="AK77" s="101" t="s">
        <v>388</v>
      </c>
      <c r="AL77" s="100" t="s">
        <v>394</v>
      </c>
      <c r="AM77" s="101" t="s">
        <v>388</v>
      </c>
      <c r="AN77" s="174" t="s">
        <v>827</v>
      </c>
      <c r="AO77" s="100" t="s">
        <v>388</v>
      </c>
      <c r="AP77" s="100"/>
      <c r="AQ77" s="100" t="s">
        <v>574</v>
      </c>
      <c r="AR77" s="101" t="s">
        <v>388</v>
      </c>
      <c r="AS77" s="101" t="s">
        <v>388</v>
      </c>
      <c r="AT77" s="101" t="s">
        <v>388</v>
      </c>
      <c r="AU77" s="101" t="s">
        <v>388</v>
      </c>
      <c r="AV77" s="101" t="s">
        <v>388</v>
      </c>
      <c r="AW77" s="101" t="s">
        <v>388</v>
      </c>
      <c r="AX77" s="101" t="s">
        <v>388</v>
      </c>
      <c r="AY77" s="101" t="s">
        <v>388</v>
      </c>
      <c r="AZ77" s="101" t="s">
        <v>388</v>
      </c>
      <c r="BA77" s="101" t="s">
        <v>388</v>
      </c>
      <c r="BB77" s="101" t="s">
        <v>388</v>
      </c>
      <c r="BC77" s="101" t="s">
        <v>388</v>
      </c>
      <c r="BD77" s="64"/>
    </row>
    <row r="78" spans="2:56" ht="37.5">
      <c r="B78" s="83"/>
      <c r="C78" s="128" t="s">
        <v>41</v>
      </c>
      <c r="D78" s="68" t="s">
        <v>298</v>
      </c>
      <c r="E78" s="53"/>
      <c r="F78" s="220" t="s">
        <v>388</v>
      </c>
      <c r="G78" s="268" t="s">
        <v>388</v>
      </c>
      <c r="H78" s="268" t="s">
        <v>388</v>
      </c>
      <c r="I78" s="268" t="s">
        <v>394</v>
      </c>
      <c r="J78" s="101" t="s">
        <v>388</v>
      </c>
      <c r="K78" s="100" t="s">
        <v>388</v>
      </c>
      <c r="L78" s="100" t="s">
        <v>388</v>
      </c>
      <c r="M78" s="100" t="s">
        <v>493</v>
      </c>
      <c r="N78" s="100" t="s">
        <v>493</v>
      </c>
      <c r="O78" s="101" t="s">
        <v>388</v>
      </c>
      <c r="P78" s="101" t="s">
        <v>388</v>
      </c>
      <c r="Q78" s="101" t="s">
        <v>388</v>
      </c>
      <c r="R78" s="101" t="s">
        <v>388</v>
      </c>
      <c r="S78" s="101" t="s">
        <v>388</v>
      </c>
      <c r="T78" s="101" t="s">
        <v>388</v>
      </c>
      <c r="U78" s="101" t="s">
        <v>388</v>
      </c>
      <c r="V78" s="101" t="s">
        <v>388</v>
      </c>
      <c r="W78" s="101" t="s">
        <v>388</v>
      </c>
      <c r="X78" s="100" t="s">
        <v>388</v>
      </c>
      <c r="Y78" s="101" t="s">
        <v>388</v>
      </c>
      <c r="Z78" s="101" t="s">
        <v>388</v>
      </c>
      <c r="AA78" s="101" t="s">
        <v>388</v>
      </c>
      <c r="AB78" s="101" t="s">
        <v>388</v>
      </c>
      <c r="AC78" s="101" t="s">
        <v>388</v>
      </c>
      <c r="AD78" s="101" t="s">
        <v>388</v>
      </c>
      <c r="AE78" s="101" t="s">
        <v>388</v>
      </c>
      <c r="AF78" s="101" t="s">
        <v>388</v>
      </c>
      <c r="AG78" s="101" t="s">
        <v>388</v>
      </c>
      <c r="AH78" s="101" t="s">
        <v>388</v>
      </c>
      <c r="AI78" s="101" t="s">
        <v>388</v>
      </c>
      <c r="AJ78" s="101" t="s">
        <v>388</v>
      </c>
      <c r="AK78" s="101" t="s">
        <v>388</v>
      </c>
      <c r="AL78" s="100" t="s">
        <v>394</v>
      </c>
      <c r="AM78" s="101" t="s">
        <v>388</v>
      </c>
      <c r="AN78" s="174" t="s">
        <v>828</v>
      </c>
      <c r="AO78" s="100" t="s">
        <v>645</v>
      </c>
      <c r="AP78" s="100" t="s">
        <v>388</v>
      </c>
      <c r="AQ78" s="100" t="s">
        <v>574</v>
      </c>
      <c r="AR78" s="101" t="s">
        <v>388</v>
      </c>
      <c r="AS78" s="101" t="s">
        <v>388</v>
      </c>
      <c r="AT78" s="101" t="s">
        <v>388</v>
      </c>
      <c r="AU78" s="101" t="s">
        <v>388</v>
      </c>
      <c r="AV78" s="101" t="s">
        <v>388</v>
      </c>
      <c r="AW78" s="101" t="s">
        <v>388</v>
      </c>
      <c r="AX78" s="101" t="s">
        <v>388</v>
      </c>
      <c r="AY78" s="101" t="s">
        <v>388</v>
      </c>
      <c r="AZ78" s="101" t="s">
        <v>388</v>
      </c>
      <c r="BA78" s="101" t="s">
        <v>388</v>
      </c>
      <c r="BB78" s="101" t="s">
        <v>388</v>
      </c>
      <c r="BC78" s="101" t="s">
        <v>388</v>
      </c>
      <c r="BD78" s="64"/>
    </row>
    <row r="79" spans="2:56" ht="37.5">
      <c r="B79" s="83"/>
      <c r="C79" s="128" t="s">
        <v>42</v>
      </c>
      <c r="D79" s="68" t="s">
        <v>298</v>
      </c>
      <c r="E79" s="53"/>
      <c r="F79" s="220" t="s">
        <v>388</v>
      </c>
      <c r="G79" s="268" t="s">
        <v>388</v>
      </c>
      <c r="H79" s="268" t="s">
        <v>388</v>
      </c>
      <c r="I79" s="268" t="s">
        <v>388</v>
      </c>
      <c r="J79" s="101" t="s">
        <v>388</v>
      </c>
      <c r="K79" s="100" t="s">
        <v>388</v>
      </c>
      <c r="L79" s="100" t="s">
        <v>388</v>
      </c>
      <c r="M79" s="100" t="s">
        <v>388</v>
      </c>
      <c r="N79" s="100" t="s">
        <v>388</v>
      </c>
      <c r="O79" s="101" t="s">
        <v>388</v>
      </c>
      <c r="P79" s="101" t="s">
        <v>388</v>
      </c>
      <c r="Q79" s="101" t="s">
        <v>388</v>
      </c>
      <c r="R79" s="101" t="s">
        <v>388</v>
      </c>
      <c r="S79" s="101" t="s">
        <v>388</v>
      </c>
      <c r="T79" s="101" t="s">
        <v>388</v>
      </c>
      <c r="U79" s="101" t="s">
        <v>388</v>
      </c>
      <c r="V79" s="101" t="s">
        <v>388</v>
      </c>
      <c r="W79" s="101" t="s">
        <v>388</v>
      </c>
      <c r="X79" s="100" t="s">
        <v>388</v>
      </c>
      <c r="Y79" s="101" t="s">
        <v>388</v>
      </c>
      <c r="Z79" s="101" t="s">
        <v>388</v>
      </c>
      <c r="AA79" s="101" t="s">
        <v>388</v>
      </c>
      <c r="AB79" s="101" t="s">
        <v>388</v>
      </c>
      <c r="AC79" s="101" t="s">
        <v>388</v>
      </c>
      <c r="AD79" s="101" t="s">
        <v>388</v>
      </c>
      <c r="AE79" s="101" t="s">
        <v>388</v>
      </c>
      <c r="AF79" s="101" t="s">
        <v>388</v>
      </c>
      <c r="AG79" s="101" t="s">
        <v>388</v>
      </c>
      <c r="AH79" s="101" t="s">
        <v>388</v>
      </c>
      <c r="AI79" s="101" t="s">
        <v>388</v>
      </c>
      <c r="AJ79" s="101" t="s">
        <v>388</v>
      </c>
      <c r="AK79" s="101" t="s">
        <v>388</v>
      </c>
      <c r="AL79" s="100" t="s">
        <v>394</v>
      </c>
      <c r="AM79" s="101" t="s">
        <v>388</v>
      </c>
      <c r="AN79" s="174" t="s">
        <v>829</v>
      </c>
      <c r="AO79" s="100" t="s">
        <v>388</v>
      </c>
      <c r="AP79" s="100" t="s">
        <v>388</v>
      </c>
      <c r="AQ79" s="100" t="s">
        <v>574</v>
      </c>
      <c r="AR79" s="101" t="s">
        <v>388</v>
      </c>
      <c r="AS79" s="101" t="s">
        <v>388</v>
      </c>
      <c r="AT79" s="101" t="s">
        <v>388</v>
      </c>
      <c r="AU79" s="101" t="s">
        <v>388</v>
      </c>
      <c r="AV79" s="101" t="s">
        <v>388</v>
      </c>
      <c r="AW79" s="101" t="s">
        <v>388</v>
      </c>
      <c r="AX79" s="101" t="s">
        <v>388</v>
      </c>
      <c r="AY79" s="101" t="s">
        <v>388</v>
      </c>
      <c r="AZ79" s="101" t="s">
        <v>388</v>
      </c>
      <c r="BA79" s="101" t="s">
        <v>388</v>
      </c>
      <c r="BB79" s="101" t="s">
        <v>388</v>
      </c>
      <c r="BC79" s="101" t="s">
        <v>388</v>
      </c>
      <c r="BD79" s="64"/>
    </row>
    <row r="80" spans="2:56" ht="28.5">
      <c r="B80" s="83"/>
      <c r="C80" s="128" t="s">
        <v>44</v>
      </c>
      <c r="D80" s="68" t="s">
        <v>229</v>
      </c>
      <c r="E80" s="53"/>
      <c r="F80" s="220" t="s">
        <v>388</v>
      </c>
      <c r="G80" s="268" t="s">
        <v>388</v>
      </c>
      <c r="H80" s="268" t="s">
        <v>388</v>
      </c>
      <c r="I80" s="268" t="s">
        <v>388</v>
      </c>
      <c r="J80" s="101" t="s">
        <v>388</v>
      </c>
      <c r="K80" s="100" t="s">
        <v>388</v>
      </c>
      <c r="L80" s="100" t="s">
        <v>388</v>
      </c>
      <c r="M80" s="100" t="s">
        <v>493</v>
      </c>
      <c r="N80" s="100" t="s">
        <v>493</v>
      </c>
      <c r="O80" s="101" t="s">
        <v>388</v>
      </c>
      <c r="P80" s="101" t="s">
        <v>388</v>
      </c>
      <c r="Q80" s="101" t="s">
        <v>388</v>
      </c>
      <c r="R80" s="101" t="s">
        <v>388</v>
      </c>
      <c r="S80" s="101" t="s">
        <v>388</v>
      </c>
      <c r="T80" s="101" t="s">
        <v>388</v>
      </c>
      <c r="U80" s="101" t="s">
        <v>388</v>
      </c>
      <c r="V80" s="101" t="s">
        <v>388</v>
      </c>
      <c r="W80" s="101" t="s">
        <v>388</v>
      </c>
      <c r="X80" s="100" t="s">
        <v>388</v>
      </c>
      <c r="Y80" s="101" t="s">
        <v>388</v>
      </c>
      <c r="Z80" s="101" t="s">
        <v>388</v>
      </c>
      <c r="AA80" s="101" t="s">
        <v>388</v>
      </c>
      <c r="AB80" s="101" t="s">
        <v>388</v>
      </c>
      <c r="AC80" s="101" t="s">
        <v>388</v>
      </c>
      <c r="AD80" s="101" t="s">
        <v>388</v>
      </c>
      <c r="AE80" s="101" t="s">
        <v>388</v>
      </c>
      <c r="AF80" s="101" t="s">
        <v>388</v>
      </c>
      <c r="AG80" s="101" t="s">
        <v>388</v>
      </c>
      <c r="AH80" s="101" t="s">
        <v>388</v>
      </c>
      <c r="AI80" s="101" t="s">
        <v>388</v>
      </c>
      <c r="AJ80" s="101" t="s">
        <v>388</v>
      </c>
      <c r="AK80" s="101" t="s">
        <v>388</v>
      </c>
      <c r="AL80" s="101" t="s">
        <v>388</v>
      </c>
      <c r="AM80" s="101" t="s">
        <v>388</v>
      </c>
      <c r="AN80" s="174" t="s">
        <v>388</v>
      </c>
      <c r="AO80" s="100" t="s">
        <v>388</v>
      </c>
      <c r="AP80" s="100" t="s">
        <v>388</v>
      </c>
      <c r="AQ80" s="101" t="s">
        <v>388</v>
      </c>
      <c r="AR80" s="101" t="s">
        <v>388</v>
      </c>
      <c r="AS80" s="101" t="s">
        <v>388</v>
      </c>
      <c r="AT80" s="101" t="s">
        <v>388</v>
      </c>
      <c r="AU80" s="101" t="s">
        <v>388</v>
      </c>
      <c r="AV80" s="101" t="s">
        <v>388</v>
      </c>
      <c r="AW80" s="101" t="s">
        <v>388</v>
      </c>
      <c r="AX80" s="101" t="s">
        <v>388</v>
      </c>
      <c r="AY80" s="101" t="s">
        <v>388</v>
      </c>
      <c r="AZ80" s="101" t="s">
        <v>388</v>
      </c>
      <c r="BA80" s="101" t="s">
        <v>388</v>
      </c>
      <c r="BB80" s="101" t="s">
        <v>388</v>
      </c>
      <c r="BC80" s="101" t="s">
        <v>388</v>
      </c>
      <c r="BD80" s="64"/>
    </row>
    <row r="81" spans="2:56" ht="28.5">
      <c r="B81" s="83"/>
      <c r="C81" s="128" t="s">
        <v>45</v>
      </c>
      <c r="D81" s="68" t="s">
        <v>229</v>
      </c>
      <c r="E81" s="53"/>
      <c r="F81" s="220" t="s">
        <v>388</v>
      </c>
      <c r="G81" s="268" t="s">
        <v>388</v>
      </c>
      <c r="H81" s="268" t="s">
        <v>388</v>
      </c>
      <c r="I81" s="268" t="s">
        <v>388</v>
      </c>
      <c r="J81" s="101" t="s">
        <v>388</v>
      </c>
      <c r="K81" s="100" t="s">
        <v>388</v>
      </c>
      <c r="L81" s="100" t="s">
        <v>388</v>
      </c>
      <c r="M81" s="100" t="s">
        <v>493</v>
      </c>
      <c r="N81" s="100" t="s">
        <v>493</v>
      </c>
      <c r="O81" s="101" t="s">
        <v>388</v>
      </c>
      <c r="P81" s="101" t="s">
        <v>388</v>
      </c>
      <c r="Q81" s="101" t="s">
        <v>388</v>
      </c>
      <c r="R81" s="101" t="s">
        <v>388</v>
      </c>
      <c r="S81" s="101" t="s">
        <v>388</v>
      </c>
      <c r="T81" s="101" t="s">
        <v>388</v>
      </c>
      <c r="U81" s="101" t="s">
        <v>388</v>
      </c>
      <c r="V81" s="101" t="s">
        <v>388</v>
      </c>
      <c r="W81" s="101" t="s">
        <v>388</v>
      </c>
      <c r="X81" s="100" t="s">
        <v>388</v>
      </c>
      <c r="Y81" s="101" t="s">
        <v>388</v>
      </c>
      <c r="Z81" s="101" t="s">
        <v>388</v>
      </c>
      <c r="AA81" s="101" t="s">
        <v>388</v>
      </c>
      <c r="AB81" s="101" t="s">
        <v>388</v>
      </c>
      <c r="AC81" s="101" t="s">
        <v>388</v>
      </c>
      <c r="AD81" s="101" t="s">
        <v>388</v>
      </c>
      <c r="AE81" s="101" t="s">
        <v>388</v>
      </c>
      <c r="AF81" s="101" t="s">
        <v>388</v>
      </c>
      <c r="AG81" s="101" t="s">
        <v>388</v>
      </c>
      <c r="AH81" s="101" t="s">
        <v>388</v>
      </c>
      <c r="AI81" s="101" t="s">
        <v>388</v>
      </c>
      <c r="AJ81" s="101" t="s">
        <v>388</v>
      </c>
      <c r="AK81" s="101" t="s">
        <v>388</v>
      </c>
      <c r="AL81" s="101" t="s">
        <v>388</v>
      </c>
      <c r="AM81" s="101" t="s">
        <v>388</v>
      </c>
      <c r="AN81" s="174" t="s">
        <v>388</v>
      </c>
      <c r="AO81" s="100" t="s">
        <v>388</v>
      </c>
      <c r="AP81" s="100" t="s">
        <v>388</v>
      </c>
      <c r="AQ81" s="101" t="s">
        <v>388</v>
      </c>
      <c r="AR81" s="101" t="s">
        <v>388</v>
      </c>
      <c r="AS81" s="101" t="s">
        <v>388</v>
      </c>
      <c r="AT81" s="101" t="s">
        <v>388</v>
      </c>
      <c r="AU81" s="101" t="s">
        <v>388</v>
      </c>
      <c r="AV81" s="101" t="s">
        <v>388</v>
      </c>
      <c r="AW81" s="101" t="s">
        <v>388</v>
      </c>
      <c r="AX81" s="101" t="s">
        <v>388</v>
      </c>
      <c r="AY81" s="101" t="s">
        <v>388</v>
      </c>
      <c r="AZ81" s="101" t="s">
        <v>388</v>
      </c>
      <c r="BA81" s="101" t="s">
        <v>388</v>
      </c>
      <c r="BB81" s="101" t="s">
        <v>388</v>
      </c>
      <c r="BC81" s="101" t="s">
        <v>388</v>
      </c>
      <c r="BD81" s="64"/>
    </row>
    <row r="82" spans="2:56" ht="28.5">
      <c r="B82" s="83"/>
      <c r="C82" s="128" t="s">
        <v>43</v>
      </c>
      <c r="D82" s="68" t="s">
        <v>229</v>
      </c>
      <c r="E82" s="53"/>
      <c r="F82" s="220" t="s">
        <v>388</v>
      </c>
      <c r="G82" s="268" t="s">
        <v>388</v>
      </c>
      <c r="H82" s="268" t="s">
        <v>388</v>
      </c>
      <c r="I82" s="268" t="s">
        <v>388</v>
      </c>
      <c r="J82" s="101" t="s">
        <v>388</v>
      </c>
      <c r="K82" s="100" t="s">
        <v>388</v>
      </c>
      <c r="L82" s="100" t="s">
        <v>388</v>
      </c>
      <c r="M82" s="100" t="s">
        <v>388</v>
      </c>
      <c r="N82" s="100" t="s">
        <v>388</v>
      </c>
      <c r="O82" s="101" t="s">
        <v>388</v>
      </c>
      <c r="P82" s="101" t="s">
        <v>388</v>
      </c>
      <c r="Q82" s="101" t="s">
        <v>388</v>
      </c>
      <c r="R82" s="101" t="s">
        <v>388</v>
      </c>
      <c r="S82" s="101" t="s">
        <v>388</v>
      </c>
      <c r="T82" s="101" t="s">
        <v>388</v>
      </c>
      <c r="U82" s="101" t="s">
        <v>388</v>
      </c>
      <c r="V82" s="101" t="s">
        <v>388</v>
      </c>
      <c r="W82" s="101" t="s">
        <v>388</v>
      </c>
      <c r="X82" s="100" t="s">
        <v>388</v>
      </c>
      <c r="Y82" s="101" t="s">
        <v>388</v>
      </c>
      <c r="Z82" s="101" t="s">
        <v>388</v>
      </c>
      <c r="AA82" s="101" t="s">
        <v>388</v>
      </c>
      <c r="AB82" s="101" t="s">
        <v>388</v>
      </c>
      <c r="AC82" s="101" t="s">
        <v>388</v>
      </c>
      <c r="AD82" s="101" t="s">
        <v>388</v>
      </c>
      <c r="AE82" s="101" t="s">
        <v>388</v>
      </c>
      <c r="AF82" s="101" t="s">
        <v>388</v>
      </c>
      <c r="AG82" s="101" t="s">
        <v>388</v>
      </c>
      <c r="AH82" s="101" t="s">
        <v>388</v>
      </c>
      <c r="AI82" s="101" t="s">
        <v>388</v>
      </c>
      <c r="AJ82" s="101" t="s">
        <v>388</v>
      </c>
      <c r="AK82" s="101" t="s">
        <v>388</v>
      </c>
      <c r="AL82" s="101" t="s">
        <v>388</v>
      </c>
      <c r="AM82" s="101" t="s">
        <v>388</v>
      </c>
      <c r="AN82" s="174" t="s">
        <v>388</v>
      </c>
      <c r="AO82" s="100" t="s">
        <v>388</v>
      </c>
      <c r="AP82" s="100" t="s">
        <v>388</v>
      </c>
      <c r="AQ82" s="101" t="s">
        <v>388</v>
      </c>
      <c r="AR82" s="101" t="s">
        <v>388</v>
      </c>
      <c r="AS82" s="101" t="s">
        <v>388</v>
      </c>
      <c r="AT82" s="101" t="s">
        <v>388</v>
      </c>
      <c r="AU82" s="101" t="s">
        <v>388</v>
      </c>
      <c r="AV82" s="101" t="s">
        <v>388</v>
      </c>
      <c r="AW82" s="101" t="s">
        <v>388</v>
      </c>
      <c r="AX82" s="101" t="s">
        <v>388</v>
      </c>
      <c r="AY82" s="101" t="s">
        <v>388</v>
      </c>
      <c r="AZ82" s="101" t="s">
        <v>388</v>
      </c>
      <c r="BA82" s="101" t="s">
        <v>388</v>
      </c>
      <c r="BB82" s="101" t="s">
        <v>388</v>
      </c>
      <c r="BC82" s="101" t="s">
        <v>388</v>
      </c>
      <c r="BD82" s="64"/>
    </row>
    <row r="83" spans="2:56" ht="14.25">
      <c r="B83" s="83"/>
      <c r="C83" s="120"/>
      <c r="D83" s="68"/>
      <c r="E83" s="53"/>
      <c r="F83" s="220"/>
      <c r="G83" s="268"/>
      <c r="H83" s="268"/>
      <c r="I83" s="268"/>
      <c r="J83" s="100"/>
      <c r="K83" s="100"/>
      <c r="L83" s="100"/>
      <c r="M83" s="100"/>
      <c r="N83" s="100"/>
      <c r="O83" s="101"/>
      <c r="P83" s="101"/>
      <c r="Q83" s="101"/>
      <c r="R83" s="101"/>
      <c r="S83" s="101"/>
      <c r="T83" s="101"/>
      <c r="U83" s="101"/>
      <c r="V83" s="101"/>
      <c r="W83" s="100"/>
      <c r="X83" s="100"/>
      <c r="Y83" s="101"/>
      <c r="Z83" s="101"/>
      <c r="AA83" s="101"/>
      <c r="AB83" s="101"/>
      <c r="AC83" s="101"/>
      <c r="AD83" s="101"/>
      <c r="AE83" s="101"/>
      <c r="AF83" s="101"/>
      <c r="AG83" s="100"/>
      <c r="AH83" s="100"/>
      <c r="AI83" s="101"/>
      <c r="AJ83" s="101"/>
      <c r="AK83" s="101"/>
      <c r="AL83" s="100"/>
      <c r="AM83" s="100"/>
      <c r="AN83" s="174"/>
      <c r="AO83" s="100"/>
      <c r="AP83" s="100"/>
      <c r="AQ83" s="100"/>
      <c r="AR83" s="100"/>
      <c r="AS83" s="100"/>
      <c r="AT83" s="101"/>
      <c r="AU83" s="101"/>
      <c r="AV83" s="101"/>
      <c r="AW83" s="101"/>
      <c r="AX83" s="101"/>
      <c r="AY83" s="101"/>
      <c r="AZ83" s="101"/>
      <c r="BA83" s="101"/>
      <c r="BB83" s="100"/>
      <c r="BC83" s="100"/>
      <c r="BD83" s="61"/>
    </row>
    <row r="84" spans="2:56" ht="14.25">
      <c r="B84" s="83" t="s">
        <v>295</v>
      </c>
      <c r="C84" s="120" t="s">
        <v>57</v>
      </c>
      <c r="D84" s="68"/>
      <c r="E84" s="53"/>
      <c r="F84" s="220"/>
      <c r="G84" s="268"/>
      <c r="H84" s="268"/>
      <c r="I84" s="268"/>
      <c r="J84" s="100"/>
      <c r="K84" s="100"/>
      <c r="L84" s="100"/>
      <c r="M84" s="100"/>
      <c r="N84" s="100"/>
      <c r="O84" s="101"/>
      <c r="P84" s="101"/>
      <c r="Q84" s="101"/>
      <c r="R84" s="101"/>
      <c r="S84" s="101"/>
      <c r="T84" s="101"/>
      <c r="U84" s="101"/>
      <c r="V84" s="101"/>
      <c r="W84" s="100"/>
      <c r="X84" s="100"/>
      <c r="Y84" s="101"/>
      <c r="Z84" s="101"/>
      <c r="AA84" s="101"/>
      <c r="AB84" s="101"/>
      <c r="AC84" s="101"/>
      <c r="AD84" s="101"/>
      <c r="AE84" s="101"/>
      <c r="AF84" s="101"/>
      <c r="AG84" s="100"/>
      <c r="AH84" s="100"/>
      <c r="AI84" s="101"/>
      <c r="AJ84" s="101"/>
      <c r="AK84" s="101"/>
      <c r="AL84" s="100"/>
      <c r="AM84" s="100"/>
      <c r="AN84" s="174"/>
      <c r="AO84" s="100"/>
      <c r="AP84" s="100"/>
      <c r="AQ84" s="100"/>
      <c r="AR84" s="100"/>
      <c r="AS84" s="100"/>
      <c r="AT84" s="101"/>
      <c r="AU84" s="101"/>
      <c r="AV84" s="101"/>
      <c r="AW84" s="101"/>
      <c r="AX84" s="101"/>
      <c r="AY84" s="101"/>
      <c r="AZ84" s="101"/>
      <c r="BA84" s="101"/>
      <c r="BB84" s="100"/>
      <c r="BC84" s="100"/>
      <c r="BD84" s="61"/>
    </row>
    <row r="85" spans="2:56" ht="28.5">
      <c r="B85" s="83"/>
      <c r="C85" s="128" t="s">
        <v>232</v>
      </c>
      <c r="D85" s="68" t="s">
        <v>229</v>
      </c>
      <c r="E85" s="53"/>
      <c r="F85" s="220" t="s">
        <v>388</v>
      </c>
      <c r="G85" s="268" t="s">
        <v>388</v>
      </c>
      <c r="H85" s="268" t="s">
        <v>388</v>
      </c>
      <c r="I85" s="268" t="s">
        <v>388</v>
      </c>
      <c r="J85" s="100" t="s">
        <v>388</v>
      </c>
      <c r="K85" s="100" t="s">
        <v>388</v>
      </c>
      <c r="L85" s="100" t="s">
        <v>388</v>
      </c>
      <c r="M85" s="100" t="s">
        <v>388</v>
      </c>
      <c r="N85" s="100" t="s">
        <v>388</v>
      </c>
      <c r="O85" s="101" t="s">
        <v>388</v>
      </c>
      <c r="P85" s="101" t="s">
        <v>388</v>
      </c>
      <c r="Q85" s="101" t="s">
        <v>388</v>
      </c>
      <c r="R85" s="101" t="s">
        <v>388</v>
      </c>
      <c r="S85" s="101" t="s">
        <v>388</v>
      </c>
      <c r="T85" s="101" t="s">
        <v>388</v>
      </c>
      <c r="U85" s="101" t="s">
        <v>388</v>
      </c>
      <c r="V85" s="101" t="s">
        <v>388</v>
      </c>
      <c r="W85" s="100" t="s">
        <v>388</v>
      </c>
      <c r="X85" s="100" t="s">
        <v>388</v>
      </c>
      <c r="Y85" s="101" t="s">
        <v>388</v>
      </c>
      <c r="Z85" s="101" t="s">
        <v>388</v>
      </c>
      <c r="AA85" s="101" t="s">
        <v>388</v>
      </c>
      <c r="AB85" s="101" t="s">
        <v>388</v>
      </c>
      <c r="AC85" s="101" t="s">
        <v>388</v>
      </c>
      <c r="AD85" s="101" t="s">
        <v>388</v>
      </c>
      <c r="AE85" s="101" t="s">
        <v>388</v>
      </c>
      <c r="AF85" s="101" t="s">
        <v>388</v>
      </c>
      <c r="AG85" s="101" t="s">
        <v>388</v>
      </c>
      <c r="AH85" s="100" t="s">
        <v>388</v>
      </c>
      <c r="AI85" s="101" t="s">
        <v>388</v>
      </c>
      <c r="AJ85" s="101" t="s">
        <v>388</v>
      </c>
      <c r="AK85" s="101" t="s">
        <v>388</v>
      </c>
      <c r="AL85" s="101" t="s">
        <v>388</v>
      </c>
      <c r="AM85" s="100" t="s">
        <v>388</v>
      </c>
      <c r="AN85" s="174" t="s">
        <v>388</v>
      </c>
      <c r="AO85" s="100" t="s">
        <v>388</v>
      </c>
      <c r="AP85" s="100" t="s">
        <v>388</v>
      </c>
      <c r="AQ85" s="100" t="s">
        <v>574</v>
      </c>
      <c r="AR85" s="101" t="s">
        <v>388</v>
      </c>
      <c r="AS85" s="100" t="s">
        <v>388</v>
      </c>
      <c r="AT85" s="101" t="s">
        <v>388</v>
      </c>
      <c r="AU85" s="101" t="s">
        <v>388</v>
      </c>
      <c r="AV85" s="101" t="s">
        <v>388</v>
      </c>
      <c r="AW85" s="101" t="s">
        <v>388</v>
      </c>
      <c r="AX85" s="101" t="s">
        <v>388</v>
      </c>
      <c r="AY85" s="101" t="s">
        <v>388</v>
      </c>
      <c r="AZ85" s="101" t="s">
        <v>388</v>
      </c>
      <c r="BA85" s="101" t="s">
        <v>388</v>
      </c>
      <c r="BB85" s="100" t="s">
        <v>388</v>
      </c>
      <c r="BC85" s="100" t="s">
        <v>387</v>
      </c>
      <c r="BD85" s="64"/>
    </row>
    <row r="86" spans="2:56" ht="28.5">
      <c r="B86" s="83"/>
      <c r="C86" s="128" t="s">
        <v>233</v>
      </c>
      <c r="D86" s="68" t="s">
        <v>229</v>
      </c>
      <c r="E86" s="53"/>
      <c r="F86" s="220" t="s">
        <v>388</v>
      </c>
      <c r="G86" s="268" t="s">
        <v>388</v>
      </c>
      <c r="H86" s="268" t="s">
        <v>388</v>
      </c>
      <c r="I86" s="268" t="s">
        <v>388</v>
      </c>
      <c r="J86" s="100" t="s">
        <v>388</v>
      </c>
      <c r="K86" s="100" t="s">
        <v>388</v>
      </c>
      <c r="L86" s="100" t="s">
        <v>388</v>
      </c>
      <c r="M86" s="100" t="s">
        <v>388</v>
      </c>
      <c r="N86" s="100" t="s">
        <v>388</v>
      </c>
      <c r="O86" s="101" t="s">
        <v>388</v>
      </c>
      <c r="P86" s="101" t="s">
        <v>388</v>
      </c>
      <c r="Q86" s="101" t="s">
        <v>388</v>
      </c>
      <c r="R86" s="101" t="s">
        <v>388</v>
      </c>
      <c r="S86" s="101" t="s">
        <v>388</v>
      </c>
      <c r="T86" s="101" t="s">
        <v>388</v>
      </c>
      <c r="U86" s="101" t="s">
        <v>388</v>
      </c>
      <c r="V86" s="101" t="s">
        <v>388</v>
      </c>
      <c r="W86" s="100" t="s">
        <v>388</v>
      </c>
      <c r="X86" s="100" t="s">
        <v>388</v>
      </c>
      <c r="Y86" s="101" t="s">
        <v>388</v>
      </c>
      <c r="Z86" s="101" t="s">
        <v>388</v>
      </c>
      <c r="AA86" s="101" t="s">
        <v>388</v>
      </c>
      <c r="AB86" s="101" t="s">
        <v>388</v>
      </c>
      <c r="AC86" s="101" t="s">
        <v>388</v>
      </c>
      <c r="AD86" s="101" t="s">
        <v>388</v>
      </c>
      <c r="AE86" s="101" t="s">
        <v>388</v>
      </c>
      <c r="AF86" s="101" t="s">
        <v>388</v>
      </c>
      <c r="AG86" s="101" t="s">
        <v>388</v>
      </c>
      <c r="AH86" s="100" t="s">
        <v>388</v>
      </c>
      <c r="AI86" s="101" t="s">
        <v>388</v>
      </c>
      <c r="AJ86" s="101" t="s">
        <v>388</v>
      </c>
      <c r="AK86" s="101" t="s">
        <v>388</v>
      </c>
      <c r="AL86" s="101" t="s">
        <v>388</v>
      </c>
      <c r="AM86" s="100" t="s">
        <v>388</v>
      </c>
      <c r="AN86" s="174" t="s">
        <v>388</v>
      </c>
      <c r="AO86" s="100" t="s">
        <v>388</v>
      </c>
      <c r="AP86" s="100" t="s">
        <v>388</v>
      </c>
      <c r="AQ86" s="100" t="s">
        <v>574</v>
      </c>
      <c r="AR86" s="101" t="s">
        <v>388</v>
      </c>
      <c r="AS86" s="100" t="s">
        <v>388</v>
      </c>
      <c r="AT86" s="101" t="s">
        <v>388</v>
      </c>
      <c r="AU86" s="101" t="s">
        <v>388</v>
      </c>
      <c r="AV86" s="101" t="s">
        <v>388</v>
      </c>
      <c r="AW86" s="101" t="s">
        <v>388</v>
      </c>
      <c r="AX86" s="101" t="s">
        <v>388</v>
      </c>
      <c r="AY86" s="101" t="s">
        <v>388</v>
      </c>
      <c r="AZ86" s="101" t="s">
        <v>388</v>
      </c>
      <c r="BA86" s="101" t="s">
        <v>388</v>
      </c>
      <c r="BB86" s="100" t="s">
        <v>388</v>
      </c>
      <c r="BC86" s="100" t="s">
        <v>387</v>
      </c>
      <c r="BD86" s="64"/>
    </row>
    <row r="87" spans="2:56" ht="28.5">
      <c r="B87" s="83"/>
      <c r="C87" s="128" t="s">
        <v>234</v>
      </c>
      <c r="D87" s="68" t="s">
        <v>229</v>
      </c>
      <c r="E87" s="53"/>
      <c r="F87" s="220" t="s">
        <v>388</v>
      </c>
      <c r="G87" s="268" t="s">
        <v>388</v>
      </c>
      <c r="H87" s="268" t="s">
        <v>388</v>
      </c>
      <c r="I87" s="268" t="s">
        <v>388</v>
      </c>
      <c r="J87" s="100" t="s">
        <v>388</v>
      </c>
      <c r="K87" s="100" t="s">
        <v>388</v>
      </c>
      <c r="L87" s="100" t="s">
        <v>388</v>
      </c>
      <c r="M87" s="100" t="s">
        <v>388</v>
      </c>
      <c r="N87" s="100" t="s">
        <v>388</v>
      </c>
      <c r="O87" s="101" t="s">
        <v>388</v>
      </c>
      <c r="P87" s="101" t="s">
        <v>388</v>
      </c>
      <c r="Q87" s="101" t="s">
        <v>388</v>
      </c>
      <c r="R87" s="101" t="s">
        <v>388</v>
      </c>
      <c r="S87" s="101" t="s">
        <v>388</v>
      </c>
      <c r="T87" s="101" t="s">
        <v>388</v>
      </c>
      <c r="U87" s="101" t="s">
        <v>388</v>
      </c>
      <c r="V87" s="101" t="s">
        <v>388</v>
      </c>
      <c r="W87" s="100" t="s">
        <v>388</v>
      </c>
      <c r="X87" s="100" t="s">
        <v>388</v>
      </c>
      <c r="Y87" s="101" t="s">
        <v>388</v>
      </c>
      <c r="Z87" s="101" t="s">
        <v>388</v>
      </c>
      <c r="AA87" s="101" t="s">
        <v>388</v>
      </c>
      <c r="AB87" s="101" t="s">
        <v>388</v>
      </c>
      <c r="AC87" s="101" t="s">
        <v>388</v>
      </c>
      <c r="AD87" s="101" t="s">
        <v>388</v>
      </c>
      <c r="AE87" s="101" t="s">
        <v>388</v>
      </c>
      <c r="AF87" s="101" t="s">
        <v>388</v>
      </c>
      <c r="AG87" s="101" t="s">
        <v>388</v>
      </c>
      <c r="AH87" s="100" t="s">
        <v>388</v>
      </c>
      <c r="AI87" s="101" t="s">
        <v>388</v>
      </c>
      <c r="AJ87" s="101" t="s">
        <v>388</v>
      </c>
      <c r="AK87" s="101" t="s">
        <v>388</v>
      </c>
      <c r="AL87" s="101" t="s">
        <v>388</v>
      </c>
      <c r="AM87" s="100" t="s">
        <v>388</v>
      </c>
      <c r="AN87" s="174" t="s">
        <v>388</v>
      </c>
      <c r="AO87" s="100" t="s">
        <v>388</v>
      </c>
      <c r="AP87" s="100" t="s">
        <v>388</v>
      </c>
      <c r="AQ87" s="100" t="s">
        <v>574</v>
      </c>
      <c r="AR87" s="101" t="s">
        <v>388</v>
      </c>
      <c r="AS87" s="100" t="s">
        <v>388</v>
      </c>
      <c r="AT87" s="101" t="s">
        <v>388</v>
      </c>
      <c r="AU87" s="101" t="s">
        <v>388</v>
      </c>
      <c r="AV87" s="101" t="s">
        <v>388</v>
      </c>
      <c r="AW87" s="101" t="s">
        <v>388</v>
      </c>
      <c r="AX87" s="101" t="s">
        <v>388</v>
      </c>
      <c r="AY87" s="101" t="s">
        <v>388</v>
      </c>
      <c r="AZ87" s="101" t="s">
        <v>388</v>
      </c>
      <c r="BA87" s="101" t="s">
        <v>388</v>
      </c>
      <c r="BB87" s="100" t="s">
        <v>388</v>
      </c>
      <c r="BC87" s="100" t="s">
        <v>387</v>
      </c>
      <c r="BD87" s="64"/>
    </row>
    <row r="88" spans="2:56" ht="28.5">
      <c r="B88" s="83"/>
      <c r="C88" s="128" t="s">
        <v>231</v>
      </c>
      <c r="D88" s="68" t="s">
        <v>229</v>
      </c>
      <c r="E88" s="53"/>
      <c r="F88" s="220" t="s">
        <v>388</v>
      </c>
      <c r="G88" s="268" t="s">
        <v>388</v>
      </c>
      <c r="H88" s="268" t="s">
        <v>388</v>
      </c>
      <c r="I88" s="268" t="s">
        <v>388</v>
      </c>
      <c r="J88" s="100" t="s">
        <v>388</v>
      </c>
      <c r="K88" s="100" t="s">
        <v>388</v>
      </c>
      <c r="L88" s="100" t="s">
        <v>388</v>
      </c>
      <c r="M88" s="100" t="s">
        <v>388</v>
      </c>
      <c r="N88" s="100" t="s">
        <v>388</v>
      </c>
      <c r="O88" s="101" t="s">
        <v>388</v>
      </c>
      <c r="P88" s="101" t="s">
        <v>388</v>
      </c>
      <c r="Q88" s="101" t="s">
        <v>388</v>
      </c>
      <c r="R88" s="101" t="s">
        <v>388</v>
      </c>
      <c r="S88" s="101" t="s">
        <v>388</v>
      </c>
      <c r="T88" s="101" t="s">
        <v>388</v>
      </c>
      <c r="U88" s="101" t="s">
        <v>388</v>
      </c>
      <c r="V88" s="101" t="s">
        <v>388</v>
      </c>
      <c r="W88" s="100" t="s">
        <v>388</v>
      </c>
      <c r="X88" s="100" t="s">
        <v>388</v>
      </c>
      <c r="Y88" s="101" t="s">
        <v>388</v>
      </c>
      <c r="Z88" s="101" t="s">
        <v>388</v>
      </c>
      <c r="AA88" s="101" t="s">
        <v>388</v>
      </c>
      <c r="AB88" s="101" t="s">
        <v>388</v>
      </c>
      <c r="AC88" s="101" t="s">
        <v>388</v>
      </c>
      <c r="AD88" s="101" t="s">
        <v>388</v>
      </c>
      <c r="AE88" s="101" t="s">
        <v>388</v>
      </c>
      <c r="AF88" s="101" t="s">
        <v>388</v>
      </c>
      <c r="AG88" s="101" t="s">
        <v>388</v>
      </c>
      <c r="AH88" s="100" t="s">
        <v>388</v>
      </c>
      <c r="AI88" s="101" t="s">
        <v>388</v>
      </c>
      <c r="AJ88" s="101" t="s">
        <v>388</v>
      </c>
      <c r="AK88" s="101" t="s">
        <v>388</v>
      </c>
      <c r="AL88" s="101" t="s">
        <v>388</v>
      </c>
      <c r="AM88" s="100" t="s">
        <v>388</v>
      </c>
      <c r="AN88" s="174" t="s">
        <v>388</v>
      </c>
      <c r="AO88" s="100" t="s">
        <v>388</v>
      </c>
      <c r="AP88" s="100" t="s">
        <v>388</v>
      </c>
      <c r="AQ88" s="100" t="s">
        <v>574</v>
      </c>
      <c r="AR88" s="101" t="s">
        <v>388</v>
      </c>
      <c r="AS88" s="100" t="s">
        <v>388</v>
      </c>
      <c r="AT88" s="101" t="s">
        <v>388</v>
      </c>
      <c r="AU88" s="101" t="s">
        <v>388</v>
      </c>
      <c r="AV88" s="101" t="s">
        <v>388</v>
      </c>
      <c r="AW88" s="101" t="s">
        <v>388</v>
      </c>
      <c r="AX88" s="101" t="s">
        <v>388</v>
      </c>
      <c r="AY88" s="101" t="s">
        <v>388</v>
      </c>
      <c r="AZ88" s="101" t="s">
        <v>388</v>
      </c>
      <c r="BA88" s="101" t="s">
        <v>388</v>
      </c>
      <c r="BB88" s="100" t="s">
        <v>388</v>
      </c>
      <c r="BC88" s="100" t="s">
        <v>387</v>
      </c>
      <c r="BD88" s="64"/>
    </row>
    <row r="89" spans="2:56" ht="28.5">
      <c r="B89" s="83"/>
      <c r="C89" s="128" t="s">
        <v>235</v>
      </c>
      <c r="D89" s="68" t="s">
        <v>229</v>
      </c>
      <c r="E89" s="53"/>
      <c r="F89" s="220" t="s">
        <v>388</v>
      </c>
      <c r="G89" s="268" t="s">
        <v>388</v>
      </c>
      <c r="H89" s="268" t="s">
        <v>388</v>
      </c>
      <c r="I89" s="268" t="s">
        <v>388</v>
      </c>
      <c r="J89" s="100" t="s">
        <v>388</v>
      </c>
      <c r="K89" s="100" t="s">
        <v>388</v>
      </c>
      <c r="L89" s="100" t="s">
        <v>388</v>
      </c>
      <c r="M89" s="100" t="s">
        <v>388</v>
      </c>
      <c r="N89" s="100" t="s">
        <v>388</v>
      </c>
      <c r="O89" s="101" t="s">
        <v>388</v>
      </c>
      <c r="P89" s="101" t="s">
        <v>388</v>
      </c>
      <c r="Q89" s="101" t="s">
        <v>388</v>
      </c>
      <c r="R89" s="101" t="s">
        <v>388</v>
      </c>
      <c r="S89" s="101" t="s">
        <v>388</v>
      </c>
      <c r="T89" s="101" t="s">
        <v>388</v>
      </c>
      <c r="U89" s="101" t="s">
        <v>388</v>
      </c>
      <c r="V89" s="101" t="s">
        <v>388</v>
      </c>
      <c r="W89" s="100" t="s">
        <v>388</v>
      </c>
      <c r="X89" s="100" t="s">
        <v>388</v>
      </c>
      <c r="Y89" s="101" t="s">
        <v>388</v>
      </c>
      <c r="Z89" s="101" t="s">
        <v>388</v>
      </c>
      <c r="AA89" s="101" t="s">
        <v>388</v>
      </c>
      <c r="AB89" s="101" t="s">
        <v>388</v>
      </c>
      <c r="AC89" s="101" t="s">
        <v>388</v>
      </c>
      <c r="AD89" s="101" t="s">
        <v>388</v>
      </c>
      <c r="AE89" s="101" t="s">
        <v>388</v>
      </c>
      <c r="AF89" s="101" t="s">
        <v>388</v>
      </c>
      <c r="AG89" s="101" t="s">
        <v>388</v>
      </c>
      <c r="AH89" s="100" t="s">
        <v>388</v>
      </c>
      <c r="AI89" s="101" t="s">
        <v>388</v>
      </c>
      <c r="AJ89" s="101" t="s">
        <v>388</v>
      </c>
      <c r="AK89" s="101" t="s">
        <v>388</v>
      </c>
      <c r="AL89" s="101" t="s">
        <v>388</v>
      </c>
      <c r="AM89" s="100" t="s">
        <v>388</v>
      </c>
      <c r="AN89" s="174" t="s">
        <v>388</v>
      </c>
      <c r="AO89" s="100" t="s">
        <v>388</v>
      </c>
      <c r="AP89" s="100" t="s">
        <v>388</v>
      </c>
      <c r="AQ89" s="100" t="s">
        <v>574</v>
      </c>
      <c r="AR89" s="101" t="s">
        <v>388</v>
      </c>
      <c r="AS89" s="100" t="s">
        <v>388</v>
      </c>
      <c r="AT89" s="101" t="s">
        <v>388</v>
      </c>
      <c r="AU89" s="101" t="s">
        <v>388</v>
      </c>
      <c r="AV89" s="101" t="s">
        <v>388</v>
      </c>
      <c r="AW89" s="101" t="s">
        <v>388</v>
      </c>
      <c r="AX89" s="101" t="s">
        <v>388</v>
      </c>
      <c r="AY89" s="101" t="s">
        <v>388</v>
      </c>
      <c r="AZ89" s="101" t="s">
        <v>388</v>
      </c>
      <c r="BA89" s="101" t="s">
        <v>388</v>
      </c>
      <c r="BB89" s="100" t="s">
        <v>388</v>
      </c>
      <c r="BC89" s="100" t="s">
        <v>387</v>
      </c>
      <c r="BD89" s="64"/>
    </row>
    <row r="90" spans="2:56" ht="28.5">
      <c r="B90" s="83"/>
      <c r="C90" s="128" t="s">
        <v>236</v>
      </c>
      <c r="D90" s="68" t="s">
        <v>229</v>
      </c>
      <c r="E90" s="53"/>
      <c r="F90" s="220" t="s">
        <v>388</v>
      </c>
      <c r="G90" s="268" t="s">
        <v>388</v>
      </c>
      <c r="H90" s="268" t="s">
        <v>388</v>
      </c>
      <c r="I90" s="268" t="s">
        <v>388</v>
      </c>
      <c r="J90" s="100" t="s">
        <v>388</v>
      </c>
      <c r="K90" s="100" t="s">
        <v>388</v>
      </c>
      <c r="L90" s="100" t="s">
        <v>388</v>
      </c>
      <c r="M90" s="100" t="s">
        <v>388</v>
      </c>
      <c r="N90" s="100" t="s">
        <v>388</v>
      </c>
      <c r="O90" s="101" t="s">
        <v>388</v>
      </c>
      <c r="P90" s="101" t="s">
        <v>388</v>
      </c>
      <c r="Q90" s="101" t="s">
        <v>388</v>
      </c>
      <c r="R90" s="101" t="s">
        <v>388</v>
      </c>
      <c r="S90" s="101" t="s">
        <v>388</v>
      </c>
      <c r="T90" s="101" t="s">
        <v>388</v>
      </c>
      <c r="U90" s="101" t="s">
        <v>388</v>
      </c>
      <c r="V90" s="101" t="s">
        <v>388</v>
      </c>
      <c r="W90" s="100" t="s">
        <v>388</v>
      </c>
      <c r="X90" s="100" t="s">
        <v>388</v>
      </c>
      <c r="Y90" s="101" t="s">
        <v>388</v>
      </c>
      <c r="Z90" s="101" t="s">
        <v>388</v>
      </c>
      <c r="AA90" s="101" t="s">
        <v>388</v>
      </c>
      <c r="AB90" s="101" t="s">
        <v>388</v>
      </c>
      <c r="AC90" s="101" t="s">
        <v>388</v>
      </c>
      <c r="AD90" s="101" t="s">
        <v>388</v>
      </c>
      <c r="AE90" s="101" t="s">
        <v>388</v>
      </c>
      <c r="AF90" s="101" t="s">
        <v>388</v>
      </c>
      <c r="AG90" s="101" t="s">
        <v>388</v>
      </c>
      <c r="AH90" s="100" t="s">
        <v>388</v>
      </c>
      <c r="AI90" s="101" t="s">
        <v>388</v>
      </c>
      <c r="AJ90" s="101" t="s">
        <v>388</v>
      </c>
      <c r="AK90" s="101" t="s">
        <v>388</v>
      </c>
      <c r="AL90" s="101" t="s">
        <v>388</v>
      </c>
      <c r="AM90" s="100" t="s">
        <v>388</v>
      </c>
      <c r="AN90" s="174" t="s">
        <v>388</v>
      </c>
      <c r="AO90" s="100" t="s">
        <v>388</v>
      </c>
      <c r="AP90" s="100" t="s">
        <v>388</v>
      </c>
      <c r="AQ90" s="100" t="s">
        <v>574</v>
      </c>
      <c r="AR90" s="101" t="s">
        <v>388</v>
      </c>
      <c r="AS90" s="100" t="s">
        <v>388</v>
      </c>
      <c r="AT90" s="101" t="s">
        <v>388</v>
      </c>
      <c r="AU90" s="101" t="s">
        <v>388</v>
      </c>
      <c r="AV90" s="101" t="s">
        <v>388</v>
      </c>
      <c r="AW90" s="101" t="s">
        <v>388</v>
      </c>
      <c r="AX90" s="101" t="s">
        <v>388</v>
      </c>
      <c r="AY90" s="101" t="s">
        <v>388</v>
      </c>
      <c r="AZ90" s="101" t="s">
        <v>388</v>
      </c>
      <c r="BA90" s="101" t="s">
        <v>388</v>
      </c>
      <c r="BB90" s="100" t="s">
        <v>388</v>
      </c>
      <c r="BC90" s="100" t="s">
        <v>387</v>
      </c>
      <c r="BD90" s="64"/>
    </row>
    <row r="91" spans="2:56" ht="28.5">
      <c r="B91" s="83"/>
      <c r="C91" s="128" t="s">
        <v>237</v>
      </c>
      <c r="D91" s="68" t="s">
        <v>229</v>
      </c>
      <c r="E91" s="53"/>
      <c r="F91" s="220" t="s">
        <v>388</v>
      </c>
      <c r="G91" s="268" t="s">
        <v>388</v>
      </c>
      <c r="H91" s="268" t="s">
        <v>388</v>
      </c>
      <c r="I91" s="268" t="s">
        <v>388</v>
      </c>
      <c r="J91" s="100" t="s">
        <v>388</v>
      </c>
      <c r="K91" s="100" t="s">
        <v>388</v>
      </c>
      <c r="L91" s="100" t="s">
        <v>388</v>
      </c>
      <c r="M91" s="100" t="s">
        <v>388</v>
      </c>
      <c r="N91" s="100" t="s">
        <v>388</v>
      </c>
      <c r="O91" s="101" t="s">
        <v>388</v>
      </c>
      <c r="P91" s="101" t="s">
        <v>388</v>
      </c>
      <c r="Q91" s="101" t="s">
        <v>388</v>
      </c>
      <c r="R91" s="101" t="s">
        <v>388</v>
      </c>
      <c r="S91" s="101" t="s">
        <v>388</v>
      </c>
      <c r="T91" s="101" t="s">
        <v>388</v>
      </c>
      <c r="U91" s="101" t="s">
        <v>388</v>
      </c>
      <c r="V91" s="101" t="s">
        <v>388</v>
      </c>
      <c r="W91" s="100" t="s">
        <v>388</v>
      </c>
      <c r="X91" s="100" t="s">
        <v>388</v>
      </c>
      <c r="Y91" s="101" t="s">
        <v>388</v>
      </c>
      <c r="Z91" s="101" t="s">
        <v>388</v>
      </c>
      <c r="AA91" s="101" t="s">
        <v>388</v>
      </c>
      <c r="AB91" s="101" t="s">
        <v>388</v>
      </c>
      <c r="AC91" s="101" t="s">
        <v>388</v>
      </c>
      <c r="AD91" s="101" t="s">
        <v>388</v>
      </c>
      <c r="AE91" s="101" t="s">
        <v>388</v>
      </c>
      <c r="AF91" s="101" t="s">
        <v>388</v>
      </c>
      <c r="AG91" s="101" t="s">
        <v>388</v>
      </c>
      <c r="AH91" s="100" t="s">
        <v>388</v>
      </c>
      <c r="AI91" s="101" t="s">
        <v>388</v>
      </c>
      <c r="AJ91" s="101" t="s">
        <v>388</v>
      </c>
      <c r="AK91" s="101" t="s">
        <v>388</v>
      </c>
      <c r="AL91" s="101" t="s">
        <v>388</v>
      </c>
      <c r="AM91" s="100" t="s">
        <v>388</v>
      </c>
      <c r="AN91" s="174" t="s">
        <v>388</v>
      </c>
      <c r="AO91" s="100" t="s">
        <v>388</v>
      </c>
      <c r="AP91" s="100" t="s">
        <v>388</v>
      </c>
      <c r="AQ91" s="100" t="s">
        <v>574</v>
      </c>
      <c r="AR91" s="101" t="s">
        <v>388</v>
      </c>
      <c r="AS91" s="100" t="s">
        <v>388</v>
      </c>
      <c r="AT91" s="101" t="s">
        <v>388</v>
      </c>
      <c r="AU91" s="101" t="s">
        <v>388</v>
      </c>
      <c r="AV91" s="101" t="s">
        <v>388</v>
      </c>
      <c r="AW91" s="101" t="s">
        <v>388</v>
      </c>
      <c r="AX91" s="101" t="s">
        <v>388</v>
      </c>
      <c r="AY91" s="101" t="s">
        <v>388</v>
      </c>
      <c r="AZ91" s="101" t="s">
        <v>388</v>
      </c>
      <c r="BA91" s="101" t="s">
        <v>388</v>
      </c>
      <c r="BB91" s="100" t="s">
        <v>388</v>
      </c>
      <c r="BC91" s="100" t="s">
        <v>387</v>
      </c>
      <c r="BD91" s="64"/>
    </row>
    <row r="92" spans="2:56" ht="28.5">
      <c r="B92" s="83"/>
      <c r="C92" s="128" t="s">
        <v>238</v>
      </c>
      <c r="D92" s="68" t="s">
        <v>229</v>
      </c>
      <c r="E92" s="53"/>
      <c r="F92" s="220" t="s">
        <v>388</v>
      </c>
      <c r="G92" s="268" t="s">
        <v>388</v>
      </c>
      <c r="H92" s="268" t="s">
        <v>388</v>
      </c>
      <c r="I92" s="268" t="s">
        <v>388</v>
      </c>
      <c r="J92" s="100" t="s">
        <v>388</v>
      </c>
      <c r="K92" s="100" t="s">
        <v>388</v>
      </c>
      <c r="L92" s="100" t="s">
        <v>388</v>
      </c>
      <c r="M92" s="100" t="s">
        <v>388</v>
      </c>
      <c r="N92" s="100" t="s">
        <v>388</v>
      </c>
      <c r="O92" s="101" t="s">
        <v>388</v>
      </c>
      <c r="P92" s="101" t="s">
        <v>388</v>
      </c>
      <c r="Q92" s="101" t="s">
        <v>388</v>
      </c>
      <c r="R92" s="101" t="s">
        <v>388</v>
      </c>
      <c r="S92" s="101" t="s">
        <v>388</v>
      </c>
      <c r="T92" s="101" t="s">
        <v>388</v>
      </c>
      <c r="U92" s="101" t="s">
        <v>388</v>
      </c>
      <c r="V92" s="101" t="s">
        <v>388</v>
      </c>
      <c r="W92" s="100" t="s">
        <v>388</v>
      </c>
      <c r="X92" s="100" t="s">
        <v>388</v>
      </c>
      <c r="Y92" s="101" t="s">
        <v>388</v>
      </c>
      <c r="Z92" s="101" t="s">
        <v>388</v>
      </c>
      <c r="AA92" s="101" t="s">
        <v>388</v>
      </c>
      <c r="AB92" s="101" t="s">
        <v>388</v>
      </c>
      <c r="AC92" s="101" t="s">
        <v>388</v>
      </c>
      <c r="AD92" s="101" t="s">
        <v>388</v>
      </c>
      <c r="AE92" s="101" t="s">
        <v>388</v>
      </c>
      <c r="AF92" s="101" t="s">
        <v>388</v>
      </c>
      <c r="AG92" s="101" t="s">
        <v>388</v>
      </c>
      <c r="AH92" s="100" t="s">
        <v>388</v>
      </c>
      <c r="AI92" s="101" t="s">
        <v>388</v>
      </c>
      <c r="AJ92" s="101" t="s">
        <v>388</v>
      </c>
      <c r="AK92" s="101" t="s">
        <v>388</v>
      </c>
      <c r="AL92" s="101" t="s">
        <v>388</v>
      </c>
      <c r="AM92" s="100" t="s">
        <v>388</v>
      </c>
      <c r="AN92" s="174" t="s">
        <v>388</v>
      </c>
      <c r="AO92" s="100" t="s">
        <v>388</v>
      </c>
      <c r="AP92" s="100" t="s">
        <v>388</v>
      </c>
      <c r="AQ92" s="100" t="s">
        <v>574</v>
      </c>
      <c r="AR92" s="101" t="s">
        <v>388</v>
      </c>
      <c r="AS92" s="100" t="s">
        <v>388</v>
      </c>
      <c r="AT92" s="101" t="s">
        <v>388</v>
      </c>
      <c r="AU92" s="101" t="s">
        <v>388</v>
      </c>
      <c r="AV92" s="101" t="s">
        <v>388</v>
      </c>
      <c r="AW92" s="101" t="s">
        <v>388</v>
      </c>
      <c r="AX92" s="101" t="s">
        <v>388</v>
      </c>
      <c r="AY92" s="101" t="s">
        <v>388</v>
      </c>
      <c r="AZ92" s="101" t="s">
        <v>388</v>
      </c>
      <c r="BA92" s="101" t="s">
        <v>388</v>
      </c>
      <c r="BB92" s="100" t="s">
        <v>388</v>
      </c>
      <c r="BC92" s="100" t="s">
        <v>387</v>
      </c>
      <c r="BD92" s="64"/>
    </row>
    <row r="93" spans="2:56" ht="28.5">
      <c r="B93" s="83"/>
      <c r="C93" s="128" t="s">
        <v>239</v>
      </c>
      <c r="D93" s="68" t="s">
        <v>229</v>
      </c>
      <c r="E93" s="53"/>
      <c r="F93" s="220" t="s">
        <v>388</v>
      </c>
      <c r="G93" s="268" t="s">
        <v>388</v>
      </c>
      <c r="H93" s="268" t="s">
        <v>388</v>
      </c>
      <c r="I93" s="268" t="s">
        <v>388</v>
      </c>
      <c r="J93" s="100" t="s">
        <v>388</v>
      </c>
      <c r="K93" s="100" t="s">
        <v>388</v>
      </c>
      <c r="L93" s="100" t="s">
        <v>388</v>
      </c>
      <c r="M93" s="100" t="s">
        <v>388</v>
      </c>
      <c r="N93" s="100" t="s">
        <v>388</v>
      </c>
      <c r="O93" s="101" t="s">
        <v>388</v>
      </c>
      <c r="P93" s="101" t="s">
        <v>388</v>
      </c>
      <c r="Q93" s="101" t="s">
        <v>388</v>
      </c>
      <c r="R93" s="101" t="s">
        <v>388</v>
      </c>
      <c r="S93" s="101" t="s">
        <v>388</v>
      </c>
      <c r="T93" s="101" t="s">
        <v>388</v>
      </c>
      <c r="U93" s="101" t="s">
        <v>388</v>
      </c>
      <c r="V93" s="101" t="s">
        <v>388</v>
      </c>
      <c r="W93" s="100" t="s">
        <v>388</v>
      </c>
      <c r="X93" s="100" t="s">
        <v>388</v>
      </c>
      <c r="Y93" s="101" t="s">
        <v>388</v>
      </c>
      <c r="Z93" s="101" t="s">
        <v>388</v>
      </c>
      <c r="AA93" s="101" t="s">
        <v>388</v>
      </c>
      <c r="AB93" s="101" t="s">
        <v>388</v>
      </c>
      <c r="AC93" s="101" t="s">
        <v>388</v>
      </c>
      <c r="AD93" s="101" t="s">
        <v>388</v>
      </c>
      <c r="AE93" s="101" t="s">
        <v>388</v>
      </c>
      <c r="AF93" s="101" t="s">
        <v>388</v>
      </c>
      <c r="AG93" s="101" t="s">
        <v>388</v>
      </c>
      <c r="AH93" s="100" t="s">
        <v>388</v>
      </c>
      <c r="AI93" s="101" t="s">
        <v>388</v>
      </c>
      <c r="AJ93" s="101" t="s">
        <v>388</v>
      </c>
      <c r="AK93" s="101" t="s">
        <v>388</v>
      </c>
      <c r="AL93" s="101" t="s">
        <v>388</v>
      </c>
      <c r="AM93" s="100" t="s">
        <v>388</v>
      </c>
      <c r="AN93" s="174" t="s">
        <v>388</v>
      </c>
      <c r="AO93" s="100" t="s">
        <v>388</v>
      </c>
      <c r="AP93" s="100" t="s">
        <v>388</v>
      </c>
      <c r="AQ93" s="100" t="s">
        <v>574</v>
      </c>
      <c r="AR93" s="101" t="s">
        <v>388</v>
      </c>
      <c r="AS93" s="100" t="s">
        <v>388</v>
      </c>
      <c r="AT93" s="101" t="s">
        <v>388</v>
      </c>
      <c r="AU93" s="101" t="s">
        <v>388</v>
      </c>
      <c r="AV93" s="101" t="s">
        <v>388</v>
      </c>
      <c r="AW93" s="101" t="s">
        <v>388</v>
      </c>
      <c r="AX93" s="101" t="s">
        <v>388</v>
      </c>
      <c r="AY93" s="101" t="s">
        <v>388</v>
      </c>
      <c r="AZ93" s="101" t="s">
        <v>388</v>
      </c>
      <c r="BA93" s="101" t="s">
        <v>388</v>
      </c>
      <c r="BB93" s="100" t="s">
        <v>388</v>
      </c>
      <c r="BC93" s="100" t="s">
        <v>387</v>
      </c>
      <c r="BD93" s="64"/>
    </row>
    <row r="94" spans="2:56" ht="28.5">
      <c r="B94" s="83"/>
      <c r="C94" s="128" t="s">
        <v>240</v>
      </c>
      <c r="D94" s="68" t="s">
        <v>229</v>
      </c>
      <c r="E94" s="53"/>
      <c r="F94" s="220" t="s">
        <v>388</v>
      </c>
      <c r="G94" s="268" t="s">
        <v>388</v>
      </c>
      <c r="H94" s="268" t="s">
        <v>388</v>
      </c>
      <c r="I94" s="268" t="s">
        <v>388</v>
      </c>
      <c r="J94" s="100" t="s">
        <v>388</v>
      </c>
      <c r="K94" s="100" t="s">
        <v>388</v>
      </c>
      <c r="L94" s="100" t="s">
        <v>388</v>
      </c>
      <c r="M94" s="100" t="s">
        <v>388</v>
      </c>
      <c r="N94" s="100" t="s">
        <v>388</v>
      </c>
      <c r="O94" s="101" t="s">
        <v>388</v>
      </c>
      <c r="P94" s="101" t="s">
        <v>388</v>
      </c>
      <c r="Q94" s="101" t="s">
        <v>388</v>
      </c>
      <c r="R94" s="101" t="s">
        <v>388</v>
      </c>
      <c r="S94" s="101" t="s">
        <v>388</v>
      </c>
      <c r="T94" s="101" t="s">
        <v>388</v>
      </c>
      <c r="U94" s="101" t="s">
        <v>388</v>
      </c>
      <c r="V94" s="101" t="s">
        <v>388</v>
      </c>
      <c r="W94" s="100" t="s">
        <v>388</v>
      </c>
      <c r="X94" s="100" t="s">
        <v>388</v>
      </c>
      <c r="Y94" s="101" t="s">
        <v>388</v>
      </c>
      <c r="Z94" s="101" t="s">
        <v>388</v>
      </c>
      <c r="AA94" s="101" t="s">
        <v>388</v>
      </c>
      <c r="AB94" s="101" t="s">
        <v>388</v>
      </c>
      <c r="AC94" s="101" t="s">
        <v>388</v>
      </c>
      <c r="AD94" s="101" t="s">
        <v>388</v>
      </c>
      <c r="AE94" s="101" t="s">
        <v>388</v>
      </c>
      <c r="AF94" s="101" t="s">
        <v>388</v>
      </c>
      <c r="AG94" s="101" t="s">
        <v>388</v>
      </c>
      <c r="AH94" s="100" t="s">
        <v>388</v>
      </c>
      <c r="AI94" s="101" t="s">
        <v>388</v>
      </c>
      <c r="AJ94" s="101" t="s">
        <v>388</v>
      </c>
      <c r="AK94" s="101" t="s">
        <v>388</v>
      </c>
      <c r="AL94" s="101" t="s">
        <v>388</v>
      </c>
      <c r="AM94" s="100" t="s">
        <v>388</v>
      </c>
      <c r="AN94" s="174" t="s">
        <v>388</v>
      </c>
      <c r="AO94" s="100" t="s">
        <v>388</v>
      </c>
      <c r="AP94" s="100" t="s">
        <v>388</v>
      </c>
      <c r="AQ94" s="100" t="s">
        <v>574</v>
      </c>
      <c r="AR94" s="101" t="s">
        <v>388</v>
      </c>
      <c r="AS94" s="100" t="s">
        <v>388</v>
      </c>
      <c r="AT94" s="101" t="s">
        <v>388</v>
      </c>
      <c r="AU94" s="101" t="s">
        <v>388</v>
      </c>
      <c r="AV94" s="101" t="s">
        <v>388</v>
      </c>
      <c r="AW94" s="101" t="s">
        <v>388</v>
      </c>
      <c r="AX94" s="101" t="s">
        <v>388</v>
      </c>
      <c r="AY94" s="101" t="s">
        <v>388</v>
      </c>
      <c r="AZ94" s="101" t="s">
        <v>388</v>
      </c>
      <c r="BA94" s="101" t="s">
        <v>388</v>
      </c>
      <c r="BB94" s="100" t="s">
        <v>388</v>
      </c>
      <c r="BC94" s="100" t="s">
        <v>387</v>
      </c>
      <c r="BD94" s="64"/>
    </row>
    <row r="95" spans="2:56" ht="15" thickBot="1">
      <c r="B95" s="86"/>
      <c r="C95" s="123"/>
      <c r="D95" s="71"/>
      <c r="E95" s="80"/>
      <c r="F95" s="219"/>
      <c r="G95" s="267"/>
      <c r="H95" s="267"/>
      <c r="I95" s="267"/>
      <c r="J95" s="118"/>
      <c r="K95" s="118"/>
      <c r="L95" s="118"/>
      <c r="M95" s="118"/>
      <c r="N95" s="118"/>
      <c r="O95" s="119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118"/>
      <c r="AA95" s="118"/>
      <c r="AB95" s="118"/>
      <c r="AC95" s="118"/>
      <c r="AD95" s="118"/>
      <c r="AE95" s="118"/>
      <c r="AF95" s="118"/>
      <c r="AG95" s="118"/>
      <c r="AH95" s="118"/>
      <c r="AI95" s="119"/>
      <c r="AJ95" s="118"/>
      <c r="AK95" s="118"/>
      <c r="AL95" s="118"/>
      <c r="AM95" s="118"/>
      <c r="AN95" s="173"/>
      <c r="AO95" s="118"/>
      <c r="AP95" s="118"/>
      <c r="AQ95" s="118"/>
      <c r="AR95" s="118"/>
      <c r="AS95" s="118"/>
      <c r="AT95" s="119"/>
      <c r="AU95" s="119"/>
      <c r="AV95" s="118"/>
      <c r="AW95" s="118"/>
      <c r="AX95" s="118"/>
      <c r="AY95" s="118"/>
      <c r="AZ95" s="118"/>
      <c r="BA95" s="118"/>
      <c r="BB95" s="118"/>
      <c r="BC95" s="118"/>
      <c r="BD95" s="81"/>
    </row>
    <row r="96" spans="2:56" ht="15">
      <c r="B96" s="83"/>
      <c r="C96" s="124" t="s">
        <v>294</v>
      </c>
      <c r="D96" s="68"/>
      <c r="E96" s="53"/>
      <c r="F96" s="220"/>
      <c r="G96" s="268"/>
      <c r="H96" s="268"/>
      <c r="I96" s="268"/>
      <c r="J96" s="100"/>
      <c r="K96" s="100"/>
      <c r="L96" s="100"/>
      <c r="M96" s="100"/>
      <c r="N96" s="100"/>
      <c r="O96" s="101"/>
      <c r="P96" s="100"/>
      <c r="Q96" s="100"/>
      <c r="R96" s="100"/>
      <c r="S96" s="100"/>
      <c r="T96" s="100"/>
      <c r="U96" s="100"/>
      <c r="V96" s="100"/>
      <c r="W96" s="100"/>
      <c r="X96" s="100"/>
      <c r="Y96" s="101"/>
      <c r="Z96" s="100"/>
      <c r="AA96" s="100"/>
      <c r="AB96" s="100"/>
      <c r="AC96" s="100"/>
      <c r="AD96" s="100"/>
      <c r="AE96" s="100"/>
      <c r="AF96" s="100"/>
      <c r="AG96" s="100"/>
      <c r="AH96" s="100"/>
      <c r="AI96" s="101"/>
      <c r="AJ96" s="100"/>
      <c r="AK96" s="100"/>
      <c r="AL96" s="100"/>
      <c r="AM96" s="100"/>
      <c r="AN96" s="174"/>
      <c r="AO96" s="100"/>
      <c r="AP96" s="100"/>
      <c r="AQ96" s="100"/>
      <c r="AR96" s="100"/>
      <c r="AS96" s="100"/>
      <c r="AT96" s="101"/>
      <c r="AU96" s="101"/>
      <c r="AV96" s="100"/>
      <c r="AW96" s="100"/>
      <c r="AX96" s="100"/>
      <c r="AY96" s="100"/>
      <c r="AZ96" s="100"/>
      <c r="BA96" s="100"/>
      <c r="BB96" s="100"/>
      <c r="BC96" s="100"/>
      <c r="BD96" s="61"/>
    </row>
    <row r="97" spans="2:56" ht="14.25">
      <c r="B97" s="83" t="s">
        <v>93</v>
      </c>
      <c r="C97" s="120" t="s">
        <v>92</v>
      </c>
      <c r="D97" s="68"/>
      <c r="E97" s="53"/>
      <c r="F97" s="220"/>
      <c r="G97" s="268"/>
      <c r="H97" s="268"/>
      <c r="I97" s="268"/>
      <c r="J97" s="100"/>
      <c r="K97" s="100"/>
      <c r="L97" s="100"/>
      <c r="M97" s="100"/>
      <c r="N97" s="100"/>
      <c r="O97" s="101"/>
      <c r="P97" s="100"/>
      <c r="Q97" s="100"/>
      <c r="R97" s="100"/>
      <c r="S97" s="100"/>
      <c r="T97" s="100"/>
      <c r="U97" s="100"/>
      <c r="V97" s="100"/>
      <c r="W97" s="100"/>
      <c r="X97" s="100"/>
      <c r="Y97" s="101"/>
      <c r="Z97" s="100"/>
      <c r="AA97" s="100"/>
      <c r="AB97" s="100"/>
      <c r="AC97" s="100"/>
      <c r="AD97" s="100"/>
      <c r="AE97" s="100"/>
      <c r="AF97" s="100"/>
      <c r="AG97" s="100"/>
      <c r="AH97" s="100"/>
      <c r="AI97" s="101"/>
      <c r="AJ97" s="100"/>
      <c r="AK97" s="100"/>
      <c r="AL97" s="100"/>
      <c r="AM97" s="100"/>
      <c r="AN97" s="174"/>
      <c r="AO97" s="100"/>
      <c r="AP97" s="100"/>
      <c r="AQ97" s="100"/>
      <c r="AR97" s="100"/>
      <c r="AS97" s="100"/>
      <c r="AT97" s="101"/>
      <c r="AU97" s="101"/>
      <c r="AV97" s="100"/>
      <c r="AW97" s="100"/>
      <c r="AX97" s="100"/>
      <c r="AY97" s="100"/>
      <c r="AZ97" s="100"/>
      <c r="BA97" s="100"/>
      <c r="BB97" s="100"/>
      <c r="BC97" s="100"/>
      <c r="BD97" s="61"/>
    </row>
    <row r="98" spans="2:56" ht="14.25">
      <c r="B98" s="83"/>
      <c r="C98" s="128" t="s">
        <v>0</v>
      </c>
      <c r="D98" s="68" t="s">
        <v>47</v>
      </c>
      <c r="E98" s="53"/>
      <c r="F98" s="220" t="s">
        <v>388</v>
      </c>
      <c r="G98" s="268" t="s">
        <v>388</v>
      </c>
      <c r="H98" s="268" t="s">
        <v>388</v>
      </c>
      <c r="I98" s="268" t="s">
        <v>388</v>
      </c>
      <c r="J98" s="100" t="s">
        <v>388</v>
      </c>
      <c r="K98" s="100" t="s">
        <v>388</v>
      </c>
      <c r="L98" s="100" t="s">
        <v>399</v>
      </c>
      <c r="M98" s="100" t="s">
        <v>512</v>
      </c>
      <c r="N98" s="100" t="s">
        <v>512</v>
      </c>
      <c r="O98" s="101" t="s">
        <v>388</v>
      </c>
      <c r="P98" s="100" t="s">
        <v>388</v>
      </c>
      <c r="Q98" s="100" t="s">
        <v>388</v>
      </c>
      <c r="R98" s="100" t="s">
        <v>388</v>
      </c>
      <c r="S98" s="100" t="s">
        <v>388</v>
      </c>
      <c r="T98" s="100" t="s">
        <v>388</v>
      </c>
      <c r="U98" s="100" t="s">
        <v>388</v>
      </c>
      <c r="V98" s="100" t="s">
        <v>388</v>
      </c>
      <c r="W98" s="100" t="s">
        <v>388</v>
      </c>
      <c r="X98" s="100" t="s">
        <v>388</v>
      </c>
      <c r="Y98" s="101" t="s">
        <v>388</v>
      </c>
      <c r="Z98" s="100" t="s">
        <v>388</v>
      </c>
      <c r="AA98" s="100" t="s">
        <v>388</v>
      </c>
      <c r="AB98" s="100" t="s">
        <v>388</v>
      </c>
      <c r="AC98" s="100" t="s">
        <v>388</v>
      </c>
      <c r="AD98" s="100" t="s">
        <v>388</v>
      </c>
      <c r="AE98" s="100" t="s">
        <v>388</v>
      </c>
      <c r="AF98" s="100" t="s">
        <v>388</v>
      </c>
      <c r="AG98" s="100" t="s">
        <v>388</v>
      </c>
      <c r="AH98" s="100" t="s">
        <v>388</v>
      </c>
      <c r="AI98" s="101" t="s">
        <v>388</v>
      </c>
      <c r="AJ98" s="100" t="s">
        <v>388</v>
      </c>
      <c r="AK98" s="100" t="s">
        <v>388</v>
      </c>
      <c r="AL98" s="100" t="s">
        <v>388</v>
      </c>
      <c r="AM98" s="100" t="s">
        <v>388</v>
      </c>
      <c r="AN98" s="174" t="s">
        <v>816</v>
      </c>
      <c r="AO98" s="100" t="s">
        <v>388</v>
      </c>
      <c r="AP98" s="100" t="s">
        <v>382</v>
      </c>
      <c r="AQ98" s="100" t="s">
        <v>388</v>
      </c>
      <c r="AR98" s="100" t="s">
        <v>388</v>
      </c>
      <c r="AS98" s="100" t="s">
        <v>388</v>
      </c>
      <c r="AT98" s="101" t="s">
        <v>541</v>
      </c>
      <c r="AU98" s="101" t="s">
        <v>1010</v>
      </c>
      <c r="AV98" s="100" t="s">
        <v>541</v>
      </c>
      <c r="AW98" s="100" t="s">
        <v>541</v>
      </c>
      <c r="AX98" s="100" t="s">
        <v>541</v>
      </c>
      <c r="AY98" s="100" t="s">
        <v>541</v>
      </c>
      <c r="AZ98" s="100" t="s">
        <v>541</v>
      </c>
      <c r="BA98" s="100" t="s">
        <v>541</v>
      </c>
      <c r="BB98" s="100" t="s">
        <v>388</v>
      </c>
      <c r="BC98" s="100" t="s">
        <v>388</v>
      </c>
      <c r="BD98" s="61"/>
    </row>
    <row r="99" spans="2:56" ht="14.25">
      <c r="B99" s="83"/>
      <c r="C99" s="120"/>
      <c r="D99" s="68"/>
      <c r="E99" s="53"/>
      <c r="F99" s="220" t="s">
        <v>388</v>
      </c>
      <c r="G99" s="268"/>
      <c r="H99" s="268"/>
      <c r="I99" s="268"/>
      <c r="J99" s="100"/>
      <c r="K99" s="100"/>
      <c r="L99" s="100"/>
      <c r="M99" s="100"/>
      <c r="N99" s="100"/>
      <c r="O99" s="101"/>
      <c r="P99" s="100"/>
      <c r="Q99" s="100"/>
      <c r="R99" s="100"/>
      <c r="S99" s="100"/>
      <c r="T99" s="100"/>
      <c r="U99" s="100"/>
      <c r="V99" s="100"/>
      <c r="W99" s="100"/>
      <c r="X99" s="100" t="s">
        <v>388</v>
      </c>
      <c r="Y99" s="101"/>
      <c r="Z99" s="100"/>
      <c r="AA99" s="100"/>
      <c r="AB99" s="100"/>
      <c r="AC99" s="100"/>
      <c r="AD99" s="100"/>
      <c r="AE99" s="100"/>
      <c r="AF99" s="100"/>
      <c r="AG99" s="100"/>
      <c r="AH99" s="100"/>
      <c r="AI99" s="101"/>
      <c r="AJ99" s="100"/>
      <c r="AK99" s="100"/>
      <c r="AL99" s="100"/>
      <c r="AM99" s="100"/>
      <c r="AN99" s="174"/>
      <c r="AO99" s="100"/>
      <c r="AP99" s="100"/>
      <c r="AQ99" s="100"/>
      <c r="AR99" s="100"/>
      <c r="AS99" s="100"/>
      <c r="AT99" s="101"/>
      <c r="AU99" s="101"/>
      <c r="AV99" s="100"/>
      <c r="AW99" s="100"/>
      <c r="AX99" s="100"/>
      <c r="AY99" s="100"/>
      <c r="AZ99" s="100"/>
      <c r="BA99" s="100"/>
      <c r="BB99" s="100"/>
      <c r="BC99" s="100"/>
      <c r="BD99" s="61"/>
    </row>
    <row r="100" spans="2:56" ht="14.25">
      <c r="B100" s="83" t="s">
        <v>59</v>
      </c>
      <c r="C100" s="120" t="s">
        <v>58</v>
      </c>
      <c r="D100" s="68"/>
      <c r="E100" s="53"/>
      <c r="F100" s="220"/>
      <c r="G100" s="268"/>
      <c r="H100" s="268"/>
      <c r="I100" s="268"/>
      <c r="J100" s="100"/>
      <c r="K100" s="100"/>
      <c r="L100" s="100"/>
      <c r="M100" s="100"/>
      <c r="N100" s="100"/>
      <c r="O100" s="101"/>
      <c r="P100" s="100"/>
      <c r="Q100" s="100"/>
      <c r="R100" s="100"/>
      <c r="S100" s="100"/>
      <c r="T100" s="100"/>
      <c r="U100" s="100"/>
      <c r="V100" s="100"/>
      <c r="W100" s="100"/>
      <c r="X100" s="100"/>
      <c r="Y100" s="101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1"/>
      <c r="AJ100" s="100"/>
      <c r="AK100" s="100"/>
      <c r="AL100" s="100"/>
      <c r="AM100" s="100"/>
      <c r="AN100" s="174"/>
      <c r="AO100" s="100"/>
      <c r="AP100" s="100"/>
      <c r="AQ100" s="100"/>
      <c r="AR100" s="100"/>
      <c r="AS100" s="100"/>
      <c r="AT100" s="101"/>
      <c r="AU100" s="101"/>
      <c r="AV100" s="100"/>
      <c r="AW100" s="100"/>
      <c r="AX100" s="100"/>
      <c r="AY100" s="100"/>
      <c r="AZ100" s="100"/>
      <c r="BA100" s="100"/>
      <c r="BB100" s="100"/>
      <c r="BC100" s="100"/>
      <c r="BD100" s="61"/>
    </row>
    <row r="101" spans="2:56" ht="42.75">
      <c r="B101" s="83"/>
      <c r="C101" s="128" t="s">
        <v>241</v>
      </c>
      <c r="D101" s="68" t="s">
        <v>324</v>
      </c>
      <c r="E101" s="53"/>
      <c r="F101" s="220" t="s">
        <v>388</v>
      </c>
      <c r="G101" s="268"/>
      <c r="H101" s="268"/>
      <c r="I101" s="268"/>
      <c r="J101" s="100" t="s">
        <v>388</v>
      </c>
      <c r="K101" s="100" t="s">
        <v>388</v>
      </c>
      <c r="L101" s="100" t="s">
        <v>388</v>
      </c>
      <c r="M101" s="100" t="s">
        <v>388</v>
      </c>
      <c r="N101" s="100" t="s">
        <v>388</v>
      </c>
      <c r="O101" s="101" t="s">
        <v>627</v>
      </c>
      <c r="P101" s="100" t="s">
        <v>388</v>
      </c>
      <c r="Q101" s="100" t="s">
        <v>388</v>
      </c>
      <c r="R101" s="100" t="s">
        <v>388</v>
      </c>
      <c r="S101" s="100" t="s">
        <v>388</v>
      </c>
      <c r="T101" s="100" t="s">
        <v>388</v>
      </c>
      <c r="U101" s="100" t="s">
        <v>388</v>
      </c>
      <c r="V101" s="100" t="s">
        <v>388</v>
      </c>
      <c r="W101" s="100" t="s">
        <v>388</v>
      </c>
      <c r="X101" s="100" t="s">
        <v>627</v>
      </c>
      <c r="Y101" s="101" t="s">
        <v>388</v>
      </c>
      <c r="Z101" s="100" t="s">
        <v>388</v>
      </c>
      <c r="AA101" s="100" t="s">
        <v>388</v>
      </c>
      <c r="AB101" s="100" t="s">
        <v>388</v>
      </c>
      <c r="AC101" s="100" t="s">
        <v>388</v>
      </c>
      <c r="AD101" s="100" t="s">
        <v>388</v>
      </c>
      <c r="AE101" s="100" t="s">
        <v>388</v>
      </c>
      <c r="AF101" s="100" t="s">
        <v>388</v>
      </c>
      <c r="AG101" s="100" t="s">
        <v>388</v>
      </c>
      <c r="AH101" s="100" t="s">
        <v>388</v>
      </c>
      <c r="AI101" s="101" t="s">
        <v>388</v>
      </c>
      <c r="AJ101" s="100" t="s">
        <v>388</v>
      </c>
      <c r="AK101" s="100" t="s">
        <v>388</v>
      </c>
      <c r="AL101" s="100" t="s">
        <v>388</v>
      </c>
      <c r="AM101" s="100" t="s">
        <v>388</v>
      </c>
      <c r="AN101" s="174" t="s">
        <v>627</v>
      </c>
      <c r="AO101" s="102" t="s">
        <v>646</v>
      </c>
      <c r="AP101" s="100" t="s">
        <v>388</v>
      </c>
      <c r="AQ101" s="100" t="s">
        <v>575</v>
      </c>
      <c r="AR101" s="100" t="s">
        <v>388</v>
      </c>
      <c r="AS101" s="100" t="s">
        <v>388</v>
      </c>
      <c r="AT101" s="101" t="s">
        <v>627</v>
      </c>
      <c r="AU101" s="101" t="s">
        <v>627</v>
      </c>
      <c r="AV101" s="100" t="s">
        <v>388</v>
      </c>
      <c r="AW101" s="100" t="s">
        <v>388</v>
      </c>
      <c r="AX101" s="100" t="s">
        <v>388</v>
      </c>
      <c r="AY101" s="100" t="s">
        <v>388</v>
      </c>
      <c r="AZ101" s="100" t="s">
        <v>388</v>
      </c>
      <c r="BA101" s="100" t="s">
        <v>388</v>
      </c>
      <c r="BB101" s="100" t="s">
        <v>388</v>
      </c>
      <c r="BC101" s="100" t="s">
        <v>388</v>
      </c>
      <c r="BD101" s="61"/>
    </row>
    <row r="102" spans="2:56" ht="14.25">
      <c r="B102" s="83"/>
      <c r="C102" s="120"/>
      <c r="D102" s="68"/>
      <c r="E102" s="53"/>
      <c r="F102" s="220"/>
      <c r="G102" s="268"/>
      <c r="H102" s="268"/>
      <c r="I102" s="268"/>
      <c r="J102" s="100"/>
      <c r="K102" s="100"/>
      <c r="L102" s="100"/>
      <c r="M102" s="100"/>
      <c r="N102" s="100"/>
      <c r="O102" s="101"/>
      <c r="P102" s="100"/>
      <c r="Q102" s="100"/>
      <c r="R102" s="100"/>
      <c r="S102" s="100"/>
      <c r="T102" s="100"/>
      <c r="U102" s="100"/>
      <c r="V102" s="100"/>
      <c r="W102" s="100"/>
      <c r="X102" s="100"/>
      <c r="Y102" s="101"/>
      <c r="Z102" s="101"/>
      <c r="AA102" s="100"/>
      <c r="AB102" s="100"/>
      <c r="AC102" s="100"/>
      <c r="AD102" s="100"/>
      <c r="AE102" s="100"/>
      <c r="AF102" s="100"/>
      <c r="AG102" s="100"/>
      <c r="AH102" s="100"/>
      <c r="AI102" s="101"/>
      <c r="AJ102" s="100"/>
      <c r="AK102" s="100"/>
      <c r="AL102" s="100"/>
      <c r="AM102" s="100"/>
      <c r="AN102" s="174"/>
      <c r="AO102" s="100"/>
      <c r="AP102" s="100"/>
      <c r="AQ102" s="100"/>
      <c r="AR102" s="100"/>
      <c r="AS102" s="100"/>
      <c r="AT102" s="101"/>
      <c r="AU102" s="101"/>
      <c r="AV102" s="100"/>
      <c r="AW102" s="100"/>
      <c r="AX102" s="100"/>
      <c r="AY102" s="100"/>
      <c r="AZ102" s="100"/>
      <c r="BA102" s="100"/>
      <c r="BB102" s="100"/>
      <c r="BC102" s="100"/>
      <c r="BD102" s="61"/>
    </row>
    <row r="103" spans="2:56" ht="28.5">
      <c r="B103" s="83" t="s">
        <v>61</v>
      </c>
      <c r="C103" s="120" t="s">
        <v>60</v>
      </c>
      <c r="D103" s="68" t="s">
        <v>278</v>
      </c>
      <c r="E103" s="53"/>
      <c r="F103" s="220"/>
      <c r="G103" s="268"/>
      <c r="H103" s="268"/>
      <c r="I103" s="268"/>
      <c r="J103" s="100"/>
      <c r="K103" s="100"/>
      <c r="L103" s="100"/>
      <c r="M103" s="100"/>
      <c r="N103" s="100"/>
      <c r="O103" s="101"/>
      <c r="P103" s="100"/>
      <c r="Q103" s="100"/>
      <c r="R103" s="100"/>
      <c r="S103" s="100"/>
      <c r="T103" s="100"/>
      <c r="U103" s="100"/>
      <c r="V103" s="100"/>
      <c r="W103" s="100"/>
      <c r="X103" s="100"/>
      <c r="Y103" s="101"/>
      <c r="Z103" s="101"/>
      <c r="AA103" s="100"/>
      <c r="AB103" s="100"/>
      <c r="AC103" s="100"/>
      <c r="AD103" s="100"/>
      <c r="AE103" s="100"/>
      <c r="AF103" s="100"/>
      <c r="AG103" s="100"/>
      <c r="AH103" s="100"/>
      <c r="AI103" s="101"/>
      <c r="AJ103" s="100"/>
      <c r="AK103" s="100"/>
      <c r="AL103" s="100"/>
      <c r="AM103" s="100"/>
      <c r="AN103" s="174"/>
      <c r="AO103" s="100"/>
      <c r="AP103" s="100"/>
      <c r="AQ103" s="100"/>
      <c r="AR103" s="100"/>
      <c r="AS103" s="100"/>
      <c r="AT103" s="101"/>
      <c r="AU103" s="101"/>
      <c r="AV103" s="100"/>
      <c r="AW103" s="100"/>
      <c r="AX103" s="100"/>
      <c r="AY103" s="100"/>
      <c r="AZ103" s="100"/>
      <c r="BA103" s="100"/>
      <c r="BB103" s="100"/>
      <c r="BC103" s="100"/>
      <c r="BD103" s="61"/>
    </row>
    <row r="104" spans="2:56" ht="14.25">
      <c r="B104" s="83"/>
      <c r="C104" s="128" t="s">
        <v>1</v>
      </c>
      <c r="D104" s="68" t="s">
        <v>279</v>
      </c>
      <c r="E104" s="53"/>
      <c r="F104" s="220" t="s">
        <v>388</v>
      </c>
      <c r="G104" s="268" t="s">
        <v>387</v>
      </c>
      <c r="H104" s="268" t="s">
        <v>387</v>
      </c>
      <c r="I104" s="268" t="s">
        <v>387</v>
      </c>
      <c r="J104" s="100" t="s">
        <v>388</v>
      </c>
      <c r="K104" s="100" t="s">
        <v>415</v>
      </c>
      <c r="L104" s="100" t="s">
        <v>388</v>
      </c>
      <c r="M104" s="100" t="s">
        <v>388</v>
      </c>
      <c r="N104" s="100" t="s">
        <v>388</v>
      </c>
      <c r="O104" s="101" t="s">
        <v>415</v>
      </c>
      <c r="P104" s="100" t="s">
        <v>461</v>
      </c>
      <c r="Q104" s="100" t="s">
        <v>461</v>
      </c>
      <c r="R104" s="100" t="s">
        <v>461</v>
      </c>
      <c r="S104" s="100" t="s">
        <v>461</v>
      </c>
      <c r="T104" s="100" t="s">
        <v>461</v>
      </c>
      <c r="U104" s="100" t="s">
        <v>461</v>
      </c>
      <c r="V104" s="100" t="s">
        <v>461</v>
      </c>
      <c r="W104" s="100" t="s">
        <v>388</v>
      </c>
      <c r="X104" s="100" t="s">
        <v>387</v>
      </c>
      <c r="Y104" s="101" t="s">
        <v>415</v>
      </c>
      <c r="Z104" s="101" t="s">
        <v>387</v>
      </c>
      <c r="AA104" s="100" t="s">
        <v>461</v>
      </c>
      <c r="AB104" s="100" t="s">
        <v>462</v>
      </c>
      <c r="AC104" s="100" t="s">
        <v>462</v>
      </c>
      <c r="AD104" s="100" t="s">
        <v>388</v>
      </c>
      <c r="AE104" s="100" t="s">
        <v>388</v>
      </c>
      <c r="AF104" s="100" t="s">
        <v>388</v>
      </c>
      <c r="AG104" s="100" t="s">
        <v>415</v>
      </c>
      <c r="AH104" s="100" t="s">
        <v>388</v>
      </c>
      <c r="AI104" s="101" t="s">
        <v>388</v>
      </c>
      <c r="AJ104" s="100" t="s">
        <v>388</v>
      </c>
      <c r="AK104" s="100" t="s">
        <v>576</v>
      </c>
      <c r="AL104" s="100" t="s">
        <v>388</v>
      </c>
      <c r="AM104" s="100" t="s">
        <v>388</v>
      </c>
      <c r="AN104" s="174" t="s">
        <v>387</v>
      </c>
      <c r="AO104" s="100" t="s">
        <v>388</v>
      </c>
      <c r="AP104" s="100" t="s">
        <v>388</v>
      </c>
      <c r="AQ104" s="100" t="s">
        <v>387</v>
      </c>
      <c r="AR104" s="100" t="s">
        <v>388</v>
      </c>
      <c r="AS104" s="100" t="s">
        <v>388</v>
      </c>
      <c r="AT104" s="101" t="s">
        <v>387</v>
      </c>
      <c r="AU104" s="101" t="s">
        <v>387</v>
      </c>
      <c r="AV104" s="100" t="s">
        <v>460</v>
      </c>
      <c r="AW104" s="100" t="s">
        <v>460</v>
      </c>
      <c r="AX104" s="100" t="s">
        <v>460</v>
      </c>
      <c r="AY104" s="100" t="s">
        <v>460</v>
      </c>
      <c r="AZ104" s="100" t="s">
        <v>460</v>
      </c>
      <c r="BA104" s="100" t="s">
        <v>460</v>
      </c>
      <c r="BB104" s="100" t="s">
        <v>388</v>
      </c>
      <c r="BC104" s="100" t="s">
        <v>387</v>
      </c>
      <c r="BD104" s="61"/>
    </row>
    <row r="105" spans="2:56" ht="14.25">
      <c r="B105" s="83"/>
      <c r="C105" s="128" t="s">
        <v>2</v>
      </c>
      <c r="D105" s="68" t="s">
        <v>279</v>
      </c>
      <c r="E105" s="53"/>
      <c r="F105" s="220" t="s">
        <v>388</v>
      </c>
      <c r="G105" s="268" t="s">
        <v>394</v>
      </c>
      <c r="H105" s="268" t="s">
        <v>387</v>
      </c>
      <c r="I105" s="268" t="s">
        <v>460</v>
      </c>
      <c r="J105" s="100" t="s">
        <v>388</v>
      </c>
      <c r="K105" s="100" t="s">
        <v>415</v>
      </c>
      <c r="L105" s="100" t="s">
        <v>388</v>
      </c>
      <c r="M105" s="100" t="s">
        <v>388</v>
      </c>
      <c r="N105" s="100" t="s">
        <v>388</v>
      </c>
      <c r="O105" s="101" t="s">
        <v>415</v>
      </c>
      <c r="P105" s="100" t="s">
        <v>394</v>
      </c>
      <c r="Q105" s="100" t="s">
        <v>394</v>
      </c>
      <c r="R105" s="100" t="s">
        <v>394</v>
      </c>
      <c r="S105" s="100" t="s">
        <v>394</v>
      </c>
      <c r="T105" s="100" t="s">
        <v>394</v>
      </c>
      <c r="U105" s="100" t="s">
        <v>394</v>
      </c>
      <c r="V105" s="100" t="s">
        <v>394</v>
      </c>
      <c r="W105" s="100" t="s">
        <v>388</v>
      </c>
      <c r="X105" s="100" t="s">
        <v>394</v>
      </c>
      <c r="Y105" s="101" t="s">
        <v>415</v>
      </c>
      <c r="Z105" s="101" t="s">
        <v>415</v>
      </c>
      <c r="AA105" s="100" t="s">
        <v>394</v>
      </c>
      <c r="AB105" s="100" t="s">
        <v>394</v>
      </c>
      <c r="AC105" s="100" t="s">
        <v>394</v>
      </c>
      <c r="AD105" s="100" t="s">
        <v>388</v>
      </c>
      <c r="AE105" s="100" t="s">
        <v>388</v>
      </c>
      <c r="AF105" s="100" t="s">
        <v>388</v>
      </c>
      <c r="AG105" s="100" t="s">
        <v>415</v>
      </c>
      <c r="AH105" s="100" t="s">
        <v>388</v>
      </c>
      <c r="AI105" s="101" t="s">
        <v>388</v>
      </c>
      <c r="AJ105" s="100" t="s">
        <v>388</v>
      </c>
      <c r="AK105" s="100" t="s">
        <v>415</v>
      </c>
      <c r="AL105" s="100" t="s">
        <v>388</v>
      </c>
      <c r="AM105" s="100" t="s">
        <v>388</v>
      </c>
      <c r="AN105" s="174" t="s">
        <v>830</v>
      </c>
      <c r="AO105" s="100" t="s">
        <v>388</v>
      </c>
      <c r="AP105" s="100" t="s">
        <v>388</v>
      </c>
      <c r="AQ105" s="100" t="s">
        <v>415</v>
      </c>
      <c r="AR105" s="100" t="s">
        <v>388</v>
      </c>
      <c r="AS105" s="100" t="s">
        <v>388</v>
      </c>
      <c r="AT105" s="101" t="s">
        <v>387</v>
      </c>
      <c r="AU105" s="101" t="s">
        <v>387</v>
      </c>
      <c r="AV105" s="100" t="s">
        <v>460</v>
      </c>
      <c r="AW105" s="100" t="s">
        <v>460</v>
      </c>
      <c r="AX105" s="100" t="s">
        <v>460</v>
      </c>
      <c r="AY105" s="100" t="s">
        <v>460</v>
      </c>
      <c r="AZ105" s="100" t="s">
        <v>460</v>
      </c>
      <c r="BA105" s="100" t="s">
        <v>460</v>
      </c>
      <c r="BB105" s="100" t="s">
        <v>388</v>
      </c>
      <c r="BC105" s="100" t="s">
        <v>387</v>
      </c>
      <c r="BD105" s="61"/>
    </row>
    <row r="106" spans="2:56" ht="14.25">
      <c r="B106" s="83"/>
      <c r="C106" s="128" t="s">
        <v>3</v>
      </c>
      <c r="D106" s="68" t="s">
        <v>279</v>
      </c>
      <c r="E106" s="53"/>
      <c r="F106" s="220" t="s">
        <v>388</v>
      </c>
      <c r="G106" s="268" t="s">
        <v>394</v>
      </c>
      <c r="H106" s="268" t="s">
        <v>387</v>
      </c>
      <c r="I106" s="268" t="s">
        <v>460</v>
      </c>
      <c r="J106" s="100" t="s">
        <v>388</v>
      </c>
      <c r="K106" s="100" t="s">
        <v>415</v>
      </c>
      <c r="L106" s="100" t="s">
        <v>388</v>
      </c>
      <c r="M106" s="100" t="s">
        <v>388</v>
      </c>
      <c r="N106" s="100" t="s">
        <v>388</v>
      </c>
      <c r="O106" s="101" t="s">
        <v>415</v>
      </c>
      <c r="P106" s="100" t="s">
        <v>394</v>
      </c>
      <c r="Q106" s="100" t="s">
        <v>394</v>
      </c>
      <c r="R106" s="100" t="s">
        <v>394</v>
      </c>
      <c r="S106" s="100" t="s">
        <v>394</v>
      </c>
      <c r="T106" s="100" t="s">
        <v>394</v>
      </c>
      <c r="U106" s="100" t="s">
        <v>394</v>
      </c>
      <c r="V106" s="100" t="s">
        <v>394</v>
      </c>
      <c r="W106" s="100" t="s">
        <v>388</v>
      </c>
      <c r="X106" s="100" t="s">
        <v>394</v>
      </c>
      <c r="Y106" s="101" t="s">
        <v>415</v>
      </c>
      <c r="Z106" s="101" t="s">
        <v>415</v>
      </c>
      <c r="AA106" s="100" t="s">
        <v>394</v>
      </c>
      <c r="AB106" s="100" t="s">
        <v>394</v>
      </c>
      <c r="AC106" s="100" t="s">
        <v>394</v>
      </c>
      <c r="AD106" s="100" t="s">
        <v>388</v>
      </c>
      <c r="AE106" s="100" t="s">
        <v>388</v>
      </c>
      <c r="AF106" s="100" t="s">
        <v>388</v>
      </c>
      <c r="AG106" s="100" t="s">
        <v>415</v>
      </c>
      <c r="AH106" s="100" t="s">
        <v>388</v>
      </c>
      <c r="AI106" s="101" t="s">
        <v>388</v>
      </c>
      <c r="AJ106" s="100" t="s">
        <v>388</v>
      </c>
      <c r="AK106" s="100" t="s">
        <v>415</v>
      </c>
      <c r="AL106" s="100" t="s">
        <v>388</v>
      </c>
      <c r="AM106" s="100" t="s">
        <v>388</v>
      </c>
      <c r="AN106" s="174" t="s">
        <v>831</v>
      </c>
      <c r="AO106" s="100" t="s">
        <v>388</v>
      </c>
      <c r="AP106" s="100" t="s">
        <v>388</v>
      </c>
      <c r="AQ106" s="100" t="s">
        <v>415</v>
      </c>
      <c r="AR106" s="100" t="s">
        <v>388</v>
      </c>
      <c r="AS106" s="100" t="s">
        <v>388</v>
      </c>
      <c r="AT106" s="101" t="s">
        <v>387</v>
      </c>
      <c r="AU106" s="101" t="s">
        <v>387</v>
      </c>
      <c r="AV106" s="100" t="s">
        <v>460</v>
      </c>
      <c r="AW106" s="100" t="s">
        <v>460</v>
      </c>
      <c r="AX106" s="100" t="s">
        <v>460</v>
      </c>
      <c r="AY106" s="100" t="s">
        <v>460</v>
      </c>
      <c r="AZ106" s="100" t="s">
        <v>460</v>
      </c>
      <c r="BA106" s="100" t="s">
        <v>460</v>
      </c>
      <c r="BB106" s="100" t="s">
        <v>388</v>
      </c>
      <c r="BC106" s="100" t="s">
        <v>387</v>
      </c>
      <c r="BD106" s="61"/>
    </row>
    <row r="107" spans="2:56" ht="14.25">
      <c r="B107" s="83"/>
      <c r="C107" s="120"/>
      <c r="D107" s="68"/>
      <c r="E107" s="53"/>
      <c r="F107" s="220"/>
      <c r="G107" s="268"/>
      <c r="H107" s="268"/>
      <c r="I107" s="268"/>
      <c r="J107" s="100"/>
      <c r="K107" s="100"/>
      <c r="L107" s="100"/>
      <c r="M107" s="100"/>
      <c r="N107" s="100"/>
      <c r="O107" s="101"/>
      <c r="P107" s="100"/>
      <c r="Q107" s="100"/>
      <c r="R107" s="100"/>
      <c r="S107" s="100"/>
      <c r="T107" s="100"/>
      <c r="U107" s="100"/>
      <c r="V107" s="100"/>
      <c r="W107" s="100"/>
      <c r="X107" s="100"/>
      <c r="Y107" s="101"/>
      <c r="Z107" s="101"/>
      <c r="AA107" s="100"/>
      <c r="AB107" s="100"/>
      <c r="AC107" s="100"/>
      <c r="AD107" s="100"/>
      <c r="AE107" s="100"/>
      <c r="AF107" s="100"/>
      <c r="AG107" s="100"/>
      <c r="AH107" s="100"/>
      <c r="AI107" s="101"/>
      <c r="AJ107" s="100"/>
      <c r="AK107" s="100"/>
      <c r="AL107" s="100"/>
      <c r="AM107" s="100"/>
      <c r="AN107" s="174"/>
      <c r="AO107" s="100"/>
      <c r="AP107" s="100"/>
      <c r="AQ107" s="100"/>
      <c r="AR107" s="100"/>
      <c r="AS107" s="100"/>
      <c r="AT107" s="101"/>
      <c r="AU107" s="101"/>
      <c r="AV107" s="100"/>
      <c r="AW107" s="100"/>
      <c r="AX107" s="100"/>
      <c r="AY107" s="100"/>
      <c r="AZ107" s="100"/>
      <c r="BA107" s="100"/>
      <c r="BB107" s="100"/>
      <c r="BC107" s="100"/>
      <c r="BD107" s="61"/>
    </row>
    <row r="108" spans="2:56" ht="14.25">
      <c r="B108" s="83" t="s">
        <v>63</v>
      </c>
      <c r="C108" s="120" t="s">
        <v>62</v>
      </c>
      <c r="D108" s="68"/>
      <c r="E108" s="53"/>
      <c r="F108" s="220"/>
      <c r="G108" s="268"/>
      <c r="H108" s="268"/>
      <c r="I108" s="268"/>
      <c r="J108" s="100"/>
      <c r="K108" s="100"/>
      <c r="L108" s="100"/>
      <c r="M108" s="100"/>
      <c r="N108" s="100"/>
      <c r="O108" s="101"/>
      <c r="P108" s="100"/>
      <c r="Q108" s="100"/>
      <c r="R108" s="100"/>
      <c r="S108" s="100"/>
      <c r="T108" s="100"/>
      <c r="U108" s="100"/>
      <c r="V108" s="100"/>
      <c r="W108" s="100"/>
      <c r="X108" s="100"/>
      <c r="Y108" s="101"/>
      <c r="Z108" s="101"/>
      <c r="AA108" s="100"/>
      <c r="AB108" s="100"/>
      <c r="AC108" s="100"/>
      <c r="AD108" s="100"/>
      <c r="AE108" s="100"/>
      <c r="AF108" s="100"/>
      <c r="AG108" s="100"/>
      <c r="AH108" s="100"/>
      <c r="AI108" s="101"/>
      <c r="AJ108" s="100"/>
      <c r="AK108" s="100"/>
      <c r="AL108" s="100"/>
      <c r="AM108" s="100"/>
      <c r="AN108" s="174"/>
      <c r="AO108" s="100"/>
      <c r="AP108" s="100"/>
      <c r="AQ108" s="100"/>
      <c r="AR108" s="100"/>
      <c r="AS108" s="100"/>
      <c r="AT108" s="101"/>
      <c r="AU108" s="101"/>
      <c r="AV108" s="100"/>
      <c r="AW108" s="100"/>
      <c r="AX108" s="100"/>
      <c r="AY108" s="100"/>
      <c r="AZ108" s="100"/>
      <c r="BA108" s="100"/>
      <c r="BB108" s="100"/>
      <c r="BC108" s="100"/>
      <c r="BD108" s="61"/>
    </row>
    <row r="109" spans="2:56" ht="28.5">
      <c r="B109" s="83"/>
      <c r="C109" s="128" t="s">
        <v>242</v>
      </c>
      <c r="D109" s="68" t="s">
        <v>299</v>
      </c>
      <c r="E109" s="53"/>
      <c r="F109" s="220" t="s">
        <v>388</v>
      </c>
      <c r="G109" s="268" t="s">
        <v>387</v>
      </c>
      <c r="H109" s="268" t="s">
        <v>387</v>
      </c>
      <c r="I109" s="268" t="s">
        <v>387</v>
      </c>
      <c r="J109" s="100" t="s">
        <v>388</v>
      </c>
      <c r="K109" s="100" t="s">
        <v>387</v>
      </c>
      <c r="L109" s="100" t="s">
        <v>388</v>
      </c>
      <c r="M109" s="100" t="s">
        <v>388</v>
      </c>
      <c r="N109" s="100" t="s">
        <v>388</v>
      </c>
      <c r="O109" s="101" t="s">
        <v>388</v>
      </c>
      <c r="P109" s="101" t="s">
        <v>388</v>
      </c>
      <c r="Q109" s="101" t="s">
        <v>388</v>
      </c>
      <c r="R109" s="101" t="s">
        <v>388</v>
      </c>
      <c r="S109" s="101" t="s">
        <v>388</v>
      </c>
      <c r="T109" s="101" t="s">
        <v>388</v>
      </c>
      <c r="U109" s="101" t="s">
        <v>388</v>
      </c>
      <c r="V109" s="101" t="s">
        <v>388</v>
      </c>
      <c r="W109" s="100" t="s">
        <v>388</v>
      </c>
      <c r="X109" s="100" t="s">
        <v>387</v>
      </c>
      <c r="Y109" s="101" t="s">
        <v>388</v>
      </c>
      <c r="Z109" s="101" t="s">
        <v>388</v>
      </c>
      <c r="AA109" s="101" t="s">
        <v>388</v>
      </c>
      <c r="AB109" s="100" t="s">
        <v>387</v>
      </c>
      <c r="AC109" s="100" t="s">
        <v>387</v>
      </c>
      <c r="AD109" s="101" t="s">
        <v>388</v>
      </c>
      <c r="AE109" s="101" t="s">
        <v>388</v>
      </c>
      <c r="AF109" s="101" t="s">
        <v>388</v>
      </c>
      <c r="AG109" s="101" t="s">
        <v>388</v>
      </c>
      <c r="AH109" s="100" t="s">
        <v>388</v>
      </c>
      <c r="AI109" s="101" t="s">
        <v>388</v>
      </c>
      <c r="AJ109" s="101" t="s">
        <v>388</v>
      </c>
      <c r="AK109" s="100" t="s">
        <v>387</v>
      </c>
      <c r="AL109" s="101" t="s">
        <v>388</v>
      </c>
      <c r="AM109" s="100" t="s">
        <v>388</v>
      </c>
      <c r="AN109" s="174" t="s">
        <v>387</v>
      </c>
      <c r="AO109" s="100" t="s">
        <v>388</v>
      </c>
      <c r="AP109" s="100" t="s">
        <v>388</v>
      </c>
      <c r="AQ109" s="101" t="s">
        <v>388</v>
      </c>
      <c r="AR109" s="101" t="s">
        <v>388</v>
      </c>
      <c r="AS109" s="100" t="s">
        <v>388</v>
      </c>
      <c r="AT109" s="101" t="s">
        <v>387</v>
      </c>
      <c r="AU109" s="101" t="s">
        <v>387</v>
      </c>
      <c r="AV109" s="101" t="s">
        <v>388</v>
      </c>
      <c r="AW109" s="101" t="s">
        <v>388</v>
      </c>
      <c r="AX109" s="101" t="s">
        <v>388</v>
      </c>
      <c r="AY109" s="101" t="s">
        <v>388</v>
      </c>
      <c r="AZ109" s="101" t="s">
        <v>388</v>
      </c>
      <c r="BA109" s="101" t="s">
        <v>388</v>
      </c>
      <c r="BB109" s="100" t="s">
        <v>388</v>
      </c>
      <c r="BC109" s="100" t="s">
        <v>387</v>
      </c>
      <c r="BD109" s="64"/>
    </row>
    <row r="110" spans="2:56" ht="28.5">
      <c r="B110" s="83"/>
      <c r="C110" s="128" t="s">
        <v>243</v>
      </c>
      <c r="D110" s="68" t="s">
        <v>299</v>
      </c>
      <c r="E110" s="53"/>
      <c r="F110" s="220" t="s">
        <v>388</v>
      </c>
      <c r="G110" s="268" t="s">
        <v>387</v>
      </c>
      <c r="H110" s="268" t="s">
        <v>387</v>
      </c>
      <c r="I110" s="268" t="s">
        <v>387</v>
      </c>
      <c r="J110" s="100" t="s">
        <v>388</v>
      </c>
      <c r="K110" s="100" t="s">
        <v>387</v>
      </c>
      <c r="L110" s="100" t="s">
        <v>387</v>
      </c>
      <c r="M110" s="100" t="s">
        <v>387</v>
      </c>
      <c r="N110" s="100" t="s">
        <v>387</v>
      </c>
      <c r="O110" s="101" t="s">
        <v>388</v>
      </c>
      <c r="P110" s="101" t="s">
        <v>388</v>
      </c>
      <c r="Q110" s="101" t="s">
        <v>388</v>
      </c>
      <c r="R110" s="101" t="s">
        <v>388</v>
      </c>
      <c r="S110" s="101" t="s">
        <v>388</v>
      </c>
      <c r="T110" s="101" t="s">
        <v>388</v>
      </c>
      <c r="U110" s="101" t="s">
        <v>388</v>
      </c>
      <c r="V110" s="101" t="s">
        <v>388</v>
      </c>
      <c r="W110" s="100" t="s">
        <v>388</v>
      </c>
      <c r="X110" s="100" t="s">
        <v>387</v>
      </c>
      <c r="Y110" s="101" t="s">
        <v>388</v>
      </c>
      <c r="Z110" s="101" t="s">
        <v>387</v>
      </c>
      <c r="AA110" s="100" t="s">
        <v>387</v>
      </c>
      <c r="AB110" s="100" t="s">
        <v>387</v>
      </c>
      <c r="AC110" s="100" t="s">
        <v>387</v>
      </c>
      <c r="AD110" s="100" t="s">
        <v>387</v>
      </c>
      <c r="AE110" s="100" t="s">
        <v>387</v>
      </c>
      <c r="AF110" s="100" t="s">
        <v>387</v>
      </c>
      <c r="AG110" s="100" t="s">
        <v>387</v>
      </c>
      <c r="AH110" s="100" t="s">
        <v>388</v>
      </c>
      <c r="AI110" s="101" t="s">
        <v>388</v>
      </c>
      <c r="AJ110" s="100" t="s">
        <v>387</v>
      </c>
      <c r="AK110" s="100" t="s">
        <v>387</v>
      </c>
      <c r="AL110" s="100" t="s">
        <v>388</v>
      </c>
      <c r="AM110" s="100" t="s">
        <v>388</v>
      </c>
      <c r="AN110" s="174" t="s">
        <v>387</v>
      </c>
      <c r="AO110" s="100" t="s">
        <v>387</v>
      </c>
      <c r="AP110" s="100" t="s">
        <v>387</v>
      </c>
      <c r="AQ110" s="100" t="s">
        <v>388</v>
      </c>
      <c r="AR110" s="100" t="s">
        <v>388</v>
      </c>
      <c r="AS110" s="100" t="s">
        <v>388</v>
      </c>
      <c r="AT110" s="101" t="s">
        <v>387</v>
      </c>
      <c r="AU110" s="101" t="s">
        <v>387</v>
      </c>
      <c r="AV110" s="100" t="s">
        <v>387</v>
      </c>
      <c r="AW110" s="100" t="s">
        <v>387</v>
      </c>
      <c r="AX110" s="100" t="s">
        <v>387</v>
      </c>
      <c r="AY110" s="100" t="s">
        <v>387</v>
      </c>
      <c r="AZ110" s="100" t="s">
        <v>387</v>
      </c>
      <c r="BA110" s="100" t="s">
        <v>387</v>
      </c>
      <c r="BB110" s="100" t="s">
        <v>388</v>
      </c>
      <c r="BC110" s="100" t="s">
        <v>387</v>
      </c>
      <c r="BD110" s="61"/>
    </row>
    <row r="111" spans="2:56" ht="28.5">
      <c r="B111" s="83"/>
      <c r="C111" s="128" t="s">
        <v>244</v>
      </c>
      <c r="D111" s="68" t="s">
        <v>299</v>
      </c>
      <c r="E111" s="53"/>
      <c r="F111" s="220" t="s">
        <v>388</v>
      </c>
      <c r="G111" s="268" t="s">
        <v>387</v>
      </c>
      <c r="H111" s="268" t="s">
        <v>387</v>
      </c>
      <c r="I111" s="268" t="s">
        <v>387</v>
      </c>
      <c r="J111" s="100" t="s">
        <v>388</v>
      </c>
      <c r="K111" s="100"/>
      <c r="L111" s="100" t="s">
        <v>387</v>
      </c>
      <c r="M111" s="100" t="s">
        <v>387</v>
      </c>
      <c r="N111" s="100" t="s">
        <v>387</v>
      </c>
      <c r="O111" s="101" t="s">
        <v>388</v>
      </c>
      <c r="P111" s="100" t="s">
        <v>388</v>
      </c>
      <c r="Q111" s="100" t="s">
        <v>388</v>
      </c>
      <c r="R111" s="100" t="s">
        <v>388</v>
      </c>
      <c r="S111" s="100" t="s">
        <v>388</v>
      </c>
      <c r="T111" s="100" t="s">
        <v>388</v>
      </c>
      <c r="U111" s="100" t="s">
        <v>388</v>
      </c>
      <c r="V111" s="100" t="s">
        <v>388</v>
      </c>
      <c r="W111" s="100" t="s">
        <v>388</v>
      </c>
      <c r="X111" s="100" t="s">
        <v>387</v>
      </c>
      <c r="Y111" s="101" t="s">
        <v>388</v>
      </c>
      <c r="Z111" s="101" t="s">
        <v>387</v>
      </c>
      <c r="AA111" s="100" t="s">
        <v>388</v>
      </c>
      <c r="AB111" s="100" t="s">
        <v>387</v>
      </c>
      <c r="AC111" s="100" t="s">
        <v>387</v>
      </c>
      <c r="AD111" s="100" t="s">
        <v>387</v>
      </c>
      <c r="AE111" s="100" t="s">
        <v>387</v>
      </c>
      <c r="AF111" s="100" t="s">
        <v>387</v>
      </c>
      <c r="AG111" s="100" t="s">
        <v>388</v>
      </c>
      <c r="AH111" s="100" t="s">
        <v>388</v>
      </c>
      <c r="AI111" s="101" t="s">
        <v>388</v>
      </c>
      <c r="AJ111" s="100" t="s">
        <v>387</v>
      </c>
      <c r="AK111" s="100" t="s">
        <v>387</v>
      </c>
      <c r="AL111" s="100" t="s">
        <v>388</v>
      </c>
      <c r="AM111" s="100" t="s">
        <v>388</v>
      </c>
      <c r="AN111" s="174" t="s">
        <v>387</v>
      </c>
      <c r="AO111" s="100" t="s">
        <v>387</v>
      </c>
      <c r="AP111" s="100" t="s">
        <v>387</v>
      </c>
      <c r="AQ111" s="100" t="s">
        <v>387</v>
      </c>
      <c r="AR111" s="100" t="s">
        <v>388</v>
      </c>
      <c r="AS111" s="100" t="s">
        <v>388</v>
      </c>
      <c r="AT111" s="101" t="s">
        <v>387</v>
      </c>
      <c r="AU111" s="101" t="s">
        <v>387</v>
      </c>
      <c r="AV111" s="100" t="s">
        <v>387</v>
      </c>
      <c r="AW111" s="100" t="s">
        <v>387</v>
      </c>
      <c r="AX111" s="100" t="s">
        <v>387</v>
      </c>
      <c r="AY111" s="100" t="s">
        <v>387</v>
      </c>
      <c r="AZ111" s="100" t="s">
        <v>387</v>
      </c>
      <c r="BA111" s="100" t="s">
        <v>387</v>
      </c>
      <c r="BB111" s="100" t="s">
        <v>388</v>
      </c>
      <c r="BC111" s="100" t="s">
        <v>387</v>
      </c>
      <c r="BD111" s="61"/>
    </row>
    <row r="112" spans="2:56" ht="14.25">
      <c r="B112" s="83"/>
      <c r="C112" s="128" t="s">
        <v>245</v>
      </c>
      <c r="D112" s="68" t="s">
        <v>299</v>
      </c>
      <c r="E112" s="53"/>
      <c r="F112" s="220" t="s">
        <v>388</v>
      </c>
      <c r="G112" s="268" t="s">
        <v>387</v>
      </c>
      <c r="H112" s="268" t="s">
        <v>387</v>
      </c>
      <c r="I112" s="268" t="s">
        <v>387</v>
      </c>
      <c r="J112" s="100" t="s">
        <v>388</v>
      </c>
      <c r="K112" s="100" t="s">
        <v>387</v>
      </c>
      <c r="L112" s="100" t="s">
        <v>388</v>
      </c>
      <c r="M112" s="100" t="s">
        <v>387</v>
      </c>
      <c r="N112" s="100" t="s">
        <v>387</v>
      </c>
      <c r="O112" s="101" t="s">
        <v>388</v>
      </c>
      <c r="P112" s="100" t="s">
        <v>387</v>
      </c>
      <c r="Q112" s="100" t="s">
        <v>387</v>
      </c>
      <c r="R112" s="100" t="s">
        <v>387</v>
      </c>
      <c r="S112" s="100" t="s">
        <v>387</v>
      </c>
      <c r="T112" s="100" t="s">
        <v>387</v>
      </c>
      <c r="U112" s="100" t="s">
        <v>387</v>
      </c>
      <c r="V112" s="100" t="s">
        <v>387</v>
      </c>
      <c r="W112" s="100" t="s">
        <v>388</v>
      </c>
      <c r="X112" s="100" t="s">
        <v>387</v>
      </c>
      <c r="Y112" s="101" t="s">
        <v>388</v>
      </c>
      <c r="Z112" s="101" t="s">
        <v>394</v>
      </c>
      <c r="AA112" s="100" t="s">
        <v>388</v>
      </c>
      <c r="AB112" s="100" t="s">
        <v>387</v>
      </c>
      <c r="AC112" s="100" t="s">
        <v>387</v>
      </c>
      <c r="AD112" s="100"/>
      <c r="AE112" s="100"/>
      <c r="AF112" s="100"/>
      <c r="AG112" s="100" t="s">
        <v>387</v>
      </c>
      <c r="AH112" s="100" t="s">
        <v>388</v>
      </c>
      <c r="AI112" s="101" t="s">
        <v>388</v>
      </c>
      <c r="AJ112" s="100" t="s">
        <v>388</v>
      </c>
      <c r="AK112" s="100" t="s">
        <v>387</v>
      </c>
      <c r="AL112" s="100" t="s">
        <v>388</v>
      </c>
      <c r="AM112" s="100" t="s">
        <v>388</v>
      </c>
      <c r="AN112" s="174" t="s">
        <v>387</v>
      </c>
      <c r="AO112" s="100" t="s">
        <v>388</v>
      </c>
      <c r="AP112" s="100" t="s">
        <v>388</v>
      </c>
      <c r="AQ112" s="100" t="s">
        <v>388</v>
      </c>
      <c r="AR112" s="100" t="s">
        <v>388</v>
      </c>
      <c r="AS112" s="100" t="s">
        <v>388</v>
      </c>
      <c r="AT112" s="101" t="s">
        <v>387</v>
      </c>
      <c r="AU112" s="101" t="s">
        <v>387</v>
      </c>
      <c r="AV112" s="100" t="s">
        <v>387</v>
      </c>
      <c r="AW112" s="100" t="s">
        <v>387</v>
      </c>
      <c r="AX112" s="100" t="s">
        <v>387</v>
      </c>
      <c r="AY112" s="100" t="s">
        <v>387</v>
      </c>
      <c r="AZ112" s="100" t="s">
        <v>387</v>
      </c>
      <c r="BA112" s="100" t="s">
        <v>387</v>
      </c>
      <c r="BB112" s="100" t="s">
        <v>388</v>
      </c>
      <c r="BC112" s="100"/>
      <c r="BD112" s="61"/>
    </row>
    <row r="113" spans="2:56" ht="14.25">
      <c r="B113" s="83"/>
      <c r="C113" s="128" t="s">
        <v>246</v>
      </c>
      <c r="D113" s="68" t="s">
        <v>299</v>
      </c>
      <c r="E113" s="53"/>
      <c r="F113" s="220" t="s">
        <v>388</v>
      </c>
      <c r="G113" s="268"/>
      <c r="H113" s="268"/>
      <c r="I113" s="268"/>
      <c r="J113" s="100" t="s">
        <v>388</v>
      </c>
      <c r="K113" s="100"/>
      <c r="L113" s="100" t="s">
        <v>387</v>
      </c>
      <c r="M113" s="100" t="s">
        <v>387</v>
      </c>
      <c r="N113" s="100" t="s">
        <v>387</v>
      </c>
      <c r="O113" s="101" t="s">
        <v>388</v>
      </c>
      <c r="P113" s="100"/>
      <c r="Q113" s="100"/>
      <c r="R113" s="100"/>
      <c r="S113" s="100"/>
      <c r="T113" s="100"/>
      <c r="U113" s="100"/>
      <c r="V113" s="100"/>
      <c r="W113" s="100" t="s">
        <v>388</v>
      </c>
      <c r="X113" s="100" t="s">
        <v>387</v>
      </c>
      <c r="Y113" s="101" t="s">
        <v>388</v>
      </c>
      <c r="Z113" s="101" t="s">
        <v>387</v>
      </c>
      <c r="AA113" s="100" t="s">
        <v>388</v>
      </c>
      <c r="AB113" s="100" t="s">
        <v>387</v>
      </c>
      <c r="AC113" s="100" t="s">
        <v>387</v>
      </c>
      <c r="AD113" s="100" t="s">
        <v>387</v>
      </c>
      <c r="AE113" s="100" t="s">
        <v>387</v>
      </c>
      <c r="AF113" s="100" t="s">
        <v>387</v>
      </c>
      <c r="AG113" s="100" t="s">
        <v>388</v>
      </c>
      <c r="AH113" s="100" t="s">
        <v>388</v>
      </c>
      <c r="AI113" s="101" t="s">
        <v>388</v>
      </c>
      <c r="AJ113" s="100" t="s">
        <v>388</v>
      </c>
      <c r="AK113" s="100" t="s">
        <v>387</v>
      </c>
      <c r="AL113" s="100" t="s">
        <v>388</v>
      </c>
      <c r="AM113" s="100" t="s">
        <v>388</v>
      </c>
      <c r="AN113" s="174" t="s">
        <v>387</v>
      </c>
      <c r="AO113" s="100" t="s">
        <v>388</v>
      </c>
      <c r="AP113" s="100" t="s">
        <v>387</v>
      </c>
      <c r="AQ113" s="100" t="s">
        <v>388</v>
      </c>
      <c r="AR113" s="100" t="s">
        <v>388</v>
      </c>
      <c r="AS113" s="100" t="s">
        <v>388</v>
      </c>
      <c r="AT113" s="101" t="s">
        <v>387</v>
      </c>
      <c r="AU113" s="101" t="s">
        <v>387</v>
      </c>
      <c r="AV113" s="100" t="s">
        <v>460</v>
      </c>
      <c r="AW113" s="100" t="s">
        <v>460</v>
      </c>
      <c r="AX113" s="100" t="s">
        <v>460</v>
      </c>
      <c r="AY113" s="100" t="s">
        <v>460</v>
      </c>
      <c r="AZ113" s="100" t="s">
        <v>460</v>
      </c>
      <c r="BA113" s="100" t="s">
        <v>460</v>
      </c>
      <c r="BB113" s="100" t="s">
        <v>388</v>
      </c>
      <c r="BC113" s="100"/>
      <c r="BD113" s="61"/>
    </row>
    <row r="114" spans="2:56" ht="28.5">
      <c r="B114" s="83"/>
      <c r="C114" s="128" t="s">
        <v>247</v>
      </c>
      <c r="D114" s="68" t="s">
        <v>299</v>
      </c>
      <c r="E114" s="53"/>
      <c r="F114" s="220" t="s">
        <v>388</v>
      </c>
      <c r="G114" s="268" t="s">
        <v>387</v>
      </c>
      <c r="H114" s="268" t="s">
        <v>387</v>
      </c>
      <c r="I114" s="268" t="s">
        <v>387</v>
      </c>
      <c r="J114" s="100" t="s">
        <v>388</v>
      </c>
      <c r="K114" s="100" t="s">
        <v>387</v>
      </c>
      <c r="L114" s="100" t="s">
        <v>388</v>
      </c>
      <c r="M114" s="100" t="s">
        <v>388</v>
      </c>
      <c r="N114" s="100" t="s">
        <v>388</v>
      </c>
      <c r="O114" s="101" t="s">
        <v>388</v>
      </c>
      <c r="P114" s="100" t="s">
        <v>387</v>
      </c>
      <c r="Q114" s="100" t="s">
        <v>387</v>
      </c>
      <c r="R114" s="100" t="s">
        <v>387</v>
      </c>
      <c r="S114" s="100" t="s">
        <v>387</v>
      </c>
      <c r="T114" s="100" t="s">
        <v>387</v>
      </c>
      <c r="U114" s="100" t="s">
        <v>387</v>
      </c>
      <c r="V114" s="100" t="s">
        <v>387</v>
      </c>
      <c r="W114" s="100" t="s">
        <v>388</v>
      </c>
      <c r="X114" s="100" t="s">
        <v>628</v>
      </c>
      <c r="Y114" s="101" t="s">
        <v>388</v>
      </c>
      <c r="Z114" s="101" t="s">
        <v>387</v>
      </c>
      <c r="AA114" s="100" t="s">
        <v>388</v>
      </c>
      <c r="AB114" s="100" t="s">
        <v>387</v>
      </c>
      <c r="AC114" s="100" t="s">
        <v>387</v>
      </c>
      <c r="AD114" s="100" t="s">
        <v>387</v>
      </c>
      <c r="AE114" s="100" t="s">
        <v>387</v>
      </c>
      <c r="AF114" s="100" t="s">
        <v>387</v>
      </c>
      <c r="AG114" s="100" t="s">
        <v>388</v>
      </c>
      <c r="AH114" s="100" t="s">
        <v>388</v>
      </c>
      <c r="AI114" s="101" t="s">
        <v>388</v>
      </c>
      <c r="AJ114" s="100" t="s">
        <v>388</v>
      </c>
      <c r="AK114" s="100" t="s">
        <v>388</v>
      </c>
      <c r="AL114" s="100" t="s">
        <v>388</v>
      </c>
      <c r="AM114" s="100" t="s">
        <v>388</v>
      </c>
      <c r="AN114" s="174" t="s">
        <v>387</v>
      </c>
      <c r="AO114" s="100" t="s">
        <v>388</v>
      </c>
      <c r="AP114" s="100" t="s">
        <v>387</v>
      </c>
      <c r="AQ114" s="100" t="s">
        <v>388</v>
      </c>
      <c r="AR114" s="100" t="s">
        <v>388</v>
      </c>
      <c r="AS114" s="100" t="s">
        <v>388</v>
      </c>
      <c r="AT114" s="101" t="s">
        <v>387</v>
      </c>
      <c r="AU114" s="101" t="s">
        <v>387</v>
      </c>
      <c r="AV114" s="100" t="s">
        <v>387</v>
      </c>
      <c r="AW114" s="100" t="s">
        <v>387</v>
      </c>
      <c r="AX114" s="100" t="s">
        <v>387</v>
      </c>
      <c r="AY114" s="100" t="s">
        <v>387</v>
      </c>
      <c r="AZ114" s="100" t="s">
        <v>387</v>
      </c>
      <c r="BA114" s="100" t="s">
        <v>387</v>
      </c>
      <c r="BB114" s="100" t="s">
        <v>388</v>
      </c>
      <c r="BC114" s="100" t="s">
        <v>387</v>
      </c>
      <c r="BD114" s="61"/>
    </row>
    <row r="115" spans="2:56" ht="28.5">
      <c r="B115" s="83"/>
      <c r="C115" s="128" t="s">
        <v>248</v>
      </c>
      <c r="D115" s="68" t="s">
        <v>299</v>
      </c>
      <c r="E115" s="53"/>
      <c r="F115" s="220" t="s">
        <v>388</v>
      </c>
      <c r="G115" s="268" t="s">
        <v>387</v>
      </c>
      <c r="H115" s="268" t="s">
        <v>387</v>
      </c>
      <c r="I115" s="268" t="s">
        <v>387</v>
      </c>
      <c r="J115" s="100" t="s">
        <v>388</v>
      </c>
      <c r="K115" s="100" t="s">
        <v>387</v>
      </c>
      <c r="L115" s="100" t="s">
        <v>388</v>
      </c>
      <c r="M115" s="100" t="s">
        <v>387</v>
      </c>
      <c r="N115" s="100" t="s">
        <v>387</v>
      </c>
      <c r="O115" s="101" t="s">
        <v>388</v>
      </c>
      <c r="P115" s="100" t="s">
        <v>387</v>
      </c>
      <c r="Q115" s="100" t="s">
        <v>387</v>
      </c>
      <c r="R115" s="100" t="s">
        <v>387</v>
      </c>
      <c r="S115" s="100" t="s">
        <v>387</v>
      </c>
      <c r="T115" s="100" t="s">
        <v>387</v>
      </c>
      <c r="U115" s="100" t="s">
        <v>387</v>
      </c>
      <c r="V115" s="100" t="s">
        <v>387</v>
      </c>
      <c r="W115" s="100" t="s">
        <v>388</v>
      </c>
      <c r="X115" s="100" t="s">
        <v>394</v>
      </c>
      <c r="Y115" s="101" t="s">
        <v>388</v>
      </c>
      <c r="Z115" s="101" t="s">
        <v>387</v>
      </c>
      <c r="AA115" s="100" t="s">
        <v>388</v>
      </c>
      <c r="AB115" s="100" t="s">
        <v>394</v>
      </c>
      <c r="AC115" s="100" t="s">
        <v>394</v>
      </c>
      <c r="AD115" s="100" t="s">
        <v>387</v>
      </c>
      <c r="AE115" s="100" t="s">
        <v>387</v>
      </c>
      <c r="AF115" s="100" t="s">
        <v>387</v>
      </c>
      <c r="AG115" s="100" t="s">
        <v>388</v>
      </c>
      <c r="AH115" s="100" t="s">
        <v>388</v>
      </c>
      <c r="AI115" s="101" t="s">
        <v>388</v>
      </c>
      <c r="AJ115" s="100" t="s">
        <v>388</v>
      </c>
      <c r="AK115" s="100" t="s">
        <v>387</v>
      </c>
      <c r="AL115" s="100" t="s">
        <v>388</v>
      </c>
      <c r="AM115" s="100" t="s">
        <v>388</v>
      </c>
      <c r="AN115" s="174" t="s">
        <v>388</v>
      </c>
      <c r="AO115" s="100" t="s">
        <v>388</v>
      </c>
      <c r="AP115" s="100" t="s">
        <v>387</v>
      </c>
      <c r="AQ115" s="100" t="s">
        <v>388</v>
      </c>
      <c r="AR115" s="100" t="s">
        <v>388</v>
      </c>
      <c r="AS115" s="100" t="s">
        <v>388</v>
      </c>
      <c r="AT115" s="101" t="s">
        <v>387</v>
      </c>
      <c r="AU115" s="101" t="s">
        <v>387</v>
      </c>
      <c r="AV115" s="100" t="s">
        <v>394</v>
      </c>
      <c r="AW115" s="100" t="s">
        <v>394</v>
      </c>
      <c r="AX115" s="100" t="s">
        <v>394</v>
      </c>
      <c r="AY115" s="100" t="s">
        <v>394</v>
      </c>
      <c r="AZ115" s="100" t="s">
        <v>394</v>
      </c>
      <c r="BA115" s="100" t="s">
        <v>394</v>
      </c>
      <c r="BB115" s="100" t="s">
        <v>388</v>
      </c>
      <c r="BC115" s="100" t="s">
        <v>387</v>
      </c>
      <c r="BD115" s="61"/>
    </row>
    <row r="116" spans="2:56" ht="14.25">
      <c r="B116" s="83"/>
      <c r="C116" s="120"/>
      <c r="D116" s="68"/>
      <c r="E116" s="53"/>
      <c r="F116" s="220"/>
      <c r="G116" s="268"/>
      <c r="H116" s="268"/>
      <c r="I116" s="268"/>
      <c r="J116" s="100"/>
      <c r="K116" s="100"/>
      <c r="L116" s="100"/>
      <c r="M116" s="100"/>
      <c r="N116" s="100"/>
      <c r="O116" s="101"/>
      <c r="P116" s="100"/>
      <c r="Q116" s="100"/>
      <c r="R116" s="100"/>
      <c r="S116" s="100"/>
      <c r="T116" s="100"/>
      <c r="U116" s="100"/>
      <c r="V116" s="100"/>
      <c r="W116" s="100"/>
      <c r="X116" s="100"/>
      <c r="Y116" s="101"/>
      <c r="Z116" s="101"/>
      <c r="AA116" s="100"/>
      <c r="AB116" s="100"/>
      <c r="AC116" s="100"/>
      <c r="AD116" s="100"/>
      <c r="AE116" s="100"/>
      <c r="AF116" s="100"/>
      <c r="AG116" s="100"/>
      <c r="AH116" s="100"/>
      <c r="AI116" s="101"/>
      <c r="AJ116" s="100"/>
      <c r="AK116" s="100"/>
      <c r="AL116" s="100"/>
      <c r="AM116" s="100"/>
      <c r="AN116" s="174"/>
      <c r="AO116" s="100"/>
      <c r="AP116" s="100"/>
      <c r="AQ116" s="100"/>
      <c r="AR116" s="100"/>
      <c r="AS116" s="100"/>
      <c r="AT116" s="101"/>
      <c r="AU116" s="101"/>
      <c r="AV116" s="100"/>
      <c r="AW116" s="100"/>
      <c r="AX116" s="100"/>
      <c r="AY116" s="100"/>
      <c r="AZ116" s="100"/>
      <c r="BA116" s="100"/>
      <c r="BB116" s="100"/>
      <c r="BC116" s="100"/>
      <c r="BD116" s="61"/>
    </row>
    <row r="117" spans="2:56" ht="14.25">
      <c r="B117" s="83" t="s">
        <v>65</v>
      </c>
      <c r="C117" s="120" t="s">
        <v>64</v>
      </c>
      <c r="D117" s="68"/>
      <c r="E117" s="53"/>
      <c r="F117" s="220"/>
      <c r="G117" s="268"/>
      <c r="H117" s="268"/>
      <c r="I117" s="268"/>
      <c r="J117" s="100"/>
      <c r="K117" s="100"/>
      <c r="L117" s="100"/>
      <c r="M117" s="100"/>
      <c r="N117" s="100"/>
      <c r="O117" s="101"/>
      <c r="P117" s="100"/>
      <c r="Q117" s="100"/>
      <c r="R117" s="100"/>
      <c r="S117" s="100"/>
      <c r="T117" s="100"/>
      <c r="U117" s="100"/>
      <c r="V117" s="100"/>
      <c r="W117" s="100"/>
      <c r="X117" s="100"/>
      <c r="Y117" s="101"/>
      <c r="Z117" s="101"/>
      <c r="AA117" s="100"/>
      <c r="AB117" s="100"/>
      <c r="AC117" s="100"/>
      <c r="AD117" s="100"/>
      <c r="AE117" s="100"/>
      <c r="AF117" s="100"/>
      <c r="AG117" s="100"/>
      <c r="AH117" s="100"/>
      <c r="AI117" s="101"/>
      <c r="AJ117" s="100"/>
      <c r="AK117" s="100"/>
      <c r="AL117" s="100"/>
      <c r="AM117" s="100"/>
      <c r="AN117" s="174"/>
      <c r="AO117" s="100"/>
      <c r="AP117" s="100"/>
      <c r="AQ117" s="100"/>
      <c r="AR117" s="100"/>
      <c r="AS117" s="100"/>
      <c r="AT117" s="101"/>
      <c r="AU117" s="101"/>
      <c r="AV117" s="100"/>
      <c r="AW117" s="100"/>
      <c r="AX117" s="100"/>
      <c r="AY117" s="100"/>
      <c r="AZ117" s="100"/>
      <c r="BA117" s="100"/>
      <c r="BB117" s="100"/>
      <c r="BC117" s="100"/>
      <c r="BD117" s="61"/>
    </row>
    <row r="118" spans="2:56" ht="28.5">
      <c r="B118" s="83"/>
      <c r="C118" s="128" t="s">
        <v>249</v>
      </c>
      <c r="D118" s="68" t="s">
        <v>292</v>
      </c>
      <c r="E118" s="53"/>
      <c r="F118" s="220" t="s">
        <v>388</v>
      </c>
      <c r="G118" s="268" t="s">
        <v>388</v>
      </c>
      <c r="H118" s="268" t="s">
        <v>388</v>
      </c>
      <c r="I118" s="268" t="s">
        <v>388</v>
      </c>
      <c r="J118" s="101" t="s">
        <v>388</v>
      </c>
      <c r="K118" s="100" t="s">
        <v>388</v>
      </c>
      <c r="L118" s="100" t="s">
        <v>388</v>
      </c>
      <c r="M118" s="100" t="s">
        <v>388</v>
      </c>
      <c r="N118" s="100" t="s">
        <v>388</v>
      </c>
      <c r="O118" s="101" t="s">
        <v>388</v>
      </c>
      <c r="P118" s="101" t="s">
        <v>388</v>
      </c>
      <c r="Q118" s="101" t="s">
        <v>388</v>
      </c>
      <c r="R118" s="101" t="s">
        <v>388</v>
      </c>
      <c r="S118" s="101" t="s">
        <v>388</v>
      </c>
      <c r="T118" s="101" t="s">
        <v>388</v>
      </c>
      <c r="U118" s="101" t="s">
        <v>388</v>
      </c>
      <c r="V118" s="101" t="s">
        <v>388</v>
      </c>
      <c r="W118" s="101" t="s">
        <v>388</v>
      </c>
      <c r="X118" s="100" t="s">
        <v>388</v>
      </c>
      <c r="Y118" s="101" t="s">
        <v>388</v>
      </c>
      <c r="Z118" s="101" t="s">
        <v>388</v>
      </c>
      <c r="AA118" s="101" t="s">
        <v>388</v>
      </c>
      <c r="AB118" s="101" t="s">
        <v>388</v>
      </c>
      <c r="AC118" s="101" t="s">
        <v>388</v>
      </c>
      <c r="AD118" s="101" t="s">
        <v>388</v>
      </c>
      <c r="AE118" s="101" t="s">
        <v>388</v>
      </c>
      <c r="AF118" s="101" t="s">
        <v>388</v>
      </c>
      <c r="AG118" s="101" t="s">
        <v>388</v>
      </c>
      <c r="AH118" s="101" t="s">
        <v>388</v>
      </c>
      <c r="AI118" s="101" t="s">
        <v>388</v>
      </c>
      <c r="AJ118" s="101" t="s">
        <v>388</v>
      </c>
      <c r="AK118" s="101" t="s">
        <v>388</v>
      </c>
      <c r="AL118" s="101" t="s">
        <v>388</v>
      </c>
      <c r="AM118" s="101" t="s">
        <v>388</v>
      </c>
      <c r="AN118" s="174" t="s">
        <v>388</v>
      </c>
      <c r="AO118" s="100" t="s">
        <v>388</v>
      </c>
      <c r="AP118" s="100" t="s">
        <v>388</v>
      </c>
      <c r="AQ118" s="101" t="s">
        <v>388</v>
      </c>
      <c r="AR118" s="101" t="s">
        <v>388</v>
      </c>
      <c r="AS118" s="101" t="s">
        <v>388</v>
      </c>
      <c r="AT118" s="101" t="s">
        <v>708</v>
      </c>
      <c r="AU118" s="101" t="s">
        <v>707</v>
      </c>
      <c r="AV118" s="101" t="s">
        <v>388</v>
      </c>
      <c r="AW118" s="101" t="s">
        <v>388</v>
      </c>
      <c r="AX118" s="101" t="s">
        <v>388</v>
      </c>
      <c r="AY118" s="101" t="s">
        <v>388</v>
      </c>
      <c r="AZ118" s="101" t="s">
        <v>388</v>
      </c>
      <c r="BA118" s="101" t="s">
        <v>388</v>
      </c>
      <c r="BB118" s="101" t="s">
        <v>388</v>
      </c>
      <c r="BC118" s="101" t="s">
        <v>388</v>
      </c>
      <c r="BD118" s="64"/>
    </row>
    <row r="119" spans="2:56" ht="37.5">
      <c r="B119" s="83"/>
      <c r="C119" s="128" t="s">
        <v>691</v>
      </c>
      <c r="D119" s="68" t="s">
        <v>251</v>
      </c>
      <c r="E119" s="53"/>
      <c r="F119" s="220" t="s">
        <v>388</v>
      </c>
      <c r="G119" s="268" t="s">
        <v>388</v>
      </c>
      <c r="H119" s="268" t="s">
        <v>388</v>
      </c>
      <c r="I119" s="268" t="s">
        <v>388</v>
      </c>
      <c r="J119" s="101" t="s">
        <v>388</v>
      </c>
      <c r="K119" s="100" t="s">
        <v>388</v>
      </c>
      <c r="L119" s="100" t="s">
        <v>388</v>
      </c>
      <c r="M119" s="100" t="s">
        <v>388</v>
      </c>
      <c r="N119" s="100" t="s">
        <v>388</v>
      </c>
      <c r="O119" s="101" t="s">
        <v>388</v>
      </c>
      <c r="P119" s="101" t="s">
        <v>388</v>
      </c>
      <c r="Q119" s="101" t="s">
        <v>388</v>
      </c>
      <c r="R119" s="101" t="s">
        <v>388</v>
      </c>
      <c r="S119" s="101" t="s">
        <v>388</v>
      </c>
      <c r="T119" s="101" t="s">
        <v>388</v>
      </c>
      <c r="U119" s="101" t="s">
        <v>388</v>
      </c>
      <c r="V119" s="101" t="s">
        <v>388</v>
      </c>
      <c r="W119" s="101" t="s">
        <v>388</v>
      </c>
      <c r="X119" s="100" t="s">
        <v>388</v>
      </c>
      <c r="Y119" s="101" t="s">
        <v>388</v>
      </c>
      <c r="Z119" s="101" t="s">
        <v>388</v>
      </c>
      <c r="AA119" s="101" t="s">
        <v>388</v>
      </c>
      <c r="AB119" s="101" t="s">
        <v>388</v>
      </c>
      <c r="AC119" s="101" t="s">
        <v>388</v>
      </c>
      <c r="AD119" s="101" t="s">
        <v>388</v>
      </c>
      <c r="AE119" s="101" t="s">
        <v>388</v>
      </c>
      <c r="AF119" s="101" t="s">
        <v>388</v>
      </c>
      <c r="AG119" s="101" t="s">
        <v>388</v>
      </c>
      <c r="AH119" s="101" t="s">
        <v>388</v>
      </c>
      <c r="AI119" s="101" t="s">
        <v>388</v>
      </c>
      <c r="AJ119" s="101" t="s">
        <v>388</v>
      </c>
      <c r="AK119" s="101" t="s">
        <v>388</v>
      </c>
      <c r="AL119" s="101" t="s">
        <v>388</v>
      </c>
      <c r="AM119" s="101" t="s">
        <v>388</v>
      </c>
      <c r="AN119" s="174" t="s">
        <v>388</v>
      </c>
      <c r="AO119" s="100" t="s">
        <v>388</v>
      </c>
      <c r="AP119" s="100" t="s">
        <v>388</v>
      </c>
      <c r="AQ119" s="101" t="s">
        <v>388</v>
      </c>
      <c r="AR119" s="101" t="s">
        <v>388</v>
      </c>
      <c r="AS119" s="101" t="s">
        <v>388</v>
      </c>
      <c r="AT119" s="101" t="s">
        <v>706</v>
      </c>
      <c r="AU119" s="101" t="s">
        <v>706</v>
      </c>
      <c r="AV119" s="101" t="s">
        <v>388</v>
      </c>
      <c r="AW119" s="101" t="s">
        <v>388</v>
      </c>
      <c r="AX119" s="101" t="s">
        <v>388</v>
      </c>
      <c r="AY119" s="101" t="s">
        <v>388</v>
      </c>
      <c r="AZ119" s="101" t="s">
        <v>388</v>
      </c>
      <c r="BA119" s="101" t="s">
        <v>388</v>
      </c>
      <c r="BB119" s="101" t="s">
        <v>388</v>
      </c>
      <c r="BC119" s="101" t="s">
        <v>388</v>
      </c>
      <c r="BD119" s="64"/>
    </row>
    <row r="120" spans="2:56" ht="28.5">
      <c r="B120" s="83"/>
      <c r="C120" s="128" t="s">
        <v>250</v>
      </c>
      <c r="D120" s="68" t="s">
        <v>292</v>
      </c>
      <c r="E120" s="53"/>
      <c r="F120" s="220" t="s">
        <v>388</v>
      </c>
      <c r="G120" s="268" t="s">
        <v>388</v>
      </c>
      <c r="H120" s="268" t="s">
        <v>388</v>
      </c>
      <c r="I120" s="268" t="s">
        <v>388</v>
      </c>
      <c r="J120" s="101" t="s">
        <v>388</v>
      </c>
      <c r="K120" s="100" t="s">
        <v>388</v>
      </c>
      <c r="L120" s="100" t="s">
        <v>388</v>
      </c>
      <c r="M120" s="100" t="s">
        <v>388</v>
      </c>
      <c r="N120" s="100" t="s">
        <v>388</v>
      </c>
      <c r="O120" s="101" t="s">
        <v>388</v>
      </c>
      <c r="P120" s="101" t="s">
        <v>388</v>
      </c>
      <c r="Q120" s="101" t="s">
        <v>388</v>
      </c>
      <c r="R120" s="101" t="s">
        <v>388</v>
      </c>
      <c r="S120" s="101" t="s">
        <v>388</v>
      </c>
      <c r="T120" s="101" t="s">
        <v>388</v>
      </c>
      <c r="U120" s="101" t="s">
        <v>388</v>
      </c>
      <c r="V120" s="101" t="s">
        <v>388</v>
      </c>
      <c r="W120" s="101" t="s">
        <v>388</v>
      </c>
      <c r="X120" s="100" t="s">
        <v>388</v>
      </c>
      <c r="Y120" s="101" t="s">
        <v>388</v>
      </c>
      <c r="Z120" s="101" t="s">
        <v>388</v>
      </c>
      <c r="AA120" s="101" t="s">
        <v>388</v>
      </c>
      <c r="AB120" s="101" t="s">
        <v>388</v>
      </c>
      <c r="AC120" s="101" t="s">
        <v>388</v>
      </c>
      <c r="AD120" s="101" t="s">
        <v>388</v>
      </c>
      <c r="AE120" s="101" t="s">
        <v>388</v>
      </c>
      <c r="AF120" s="101" t="s">
        <v>388</v>
      </c>
      <c r="AG120" s="101" t="s">
        <v>388</v>
      </c>
      <c r="AH120" s="101" t="s">
        <v>388</v>
      </c>
      <c r="AI120" s="101" t="s">
        <v>388</v>
      </c>
      <c r="AJ120" s="101" t="s">
        <v>388</v>
      </c>
      <c r="AK120" s="101" t="s">
        <v>388</v>
      </c>
      <c r="AL120" s="101" t="s">
        <v>388</v>
      </c>
      <c r="AM120" s="101" t="s">
        <v>388</v>
      </c>
      <c r="AN120" s="174" t="s">
        <v>388</v>
      </c>
      <c r="AO120" s="100" t="s">
        <v>388</v>
      </c>
      <c r="AP120" s="100" t="s">
        <v>388</v>
      </c>
      <c r="AQ120" s="101" t="s">
        <v>388</v>
      </c>
      <c r="AR120" s="101" t="s">
        <v>388</v>
      </c>
      <c r="AS120" s="101" t="s">
        <v>388</v>
      </c>
      <c r="AT120" s="101" t="s">
        <v>708</v>
      </c>
      <c r="AU120" s="101" t="s">
        <v>707</v>
      </c>
      <c r="AV120" s="101" t="s">
        <v>388</v>
      </c>
      <c r="AW120" s="101" t="s">
        <v>388</v>
      </c>
      <c r="AX120" s="101" t="s">
        <v>388</v>
      </c>
      <c r="AY120" s="101" t="s">
        <v>388</v>
      </c>
      <c r="AZ120" s="101" t="s">
        <v>388</v>
      </c>
      <c r="BA120" s="101" t="s">
        <v>388</v>
      </c>
      <c r="BB120" s="101" t="s">
        <v>388</v>
      </c>
      <c r="BC120" s="101" t="s">
        <v>388</v>
      </c>
      <c r="BD120" s="64"/>
    </row>
    <row r="121" spans="2:56" ht="37.5">
      <c r="B121" s="83"/>
      <c r="C121" s="128" t="s">
        <v>692</v>
      </c>
      <c r="D121" s="68" t="s">
        <v>251</v>
      </c>
      <c r="E121" s="53"/>
      <c r="F121" s="220" t="s">
        <v>388</v>
      </c>
      <c r="G121" s="268" t="s">
        <v>388</v>
      </c>
      <c r="H121" s="268" t="s">
        <v>388</v>
      </c>
      <c r="I121" s="268" t="s">
        <v>388</v>
      </c>
      <c r="J121" s="101" t="s">
        <v>388</v>
      </c>
      <c r="K121" s="100" t="s">
        <v>388</v>
      </c>
      <c r="L121" s="100" t="s">
        <v>388</v>
      </c>
      <c r="M121" s="100" t="s">
        <v>388</v>
      </c>
      <c r="N121" s="100" t="s">
        <v>388</v>
      </c>
      <c r="O121" s="101" t="s">
        <v>388</v>
      </c>
      <c r="P121" s="101" t="s">
        <v>388</v>
      </c>
      <c r="Q121" s="101" t="s">
        <v>388</v>
      </c>
      <c r="R121" s="101" t="s">
        <v>388</v>
      </c>
      <c r="S121" s="101" t="s">
        <v>388</v>
      </c>
      <c r="T121" s="101" t="s">
        <v>388</v>
      </c>
      <c r="U121" s="101" t="s">
        <v>388</v>
      </c>
      <c r="V121" s="101" t="s">
        <v>388</v>
      </c>
      <c r="W121" s="101" t="s">
        <v>388</v>
      </c>
      <c r="X121" s="100" t="s">
        <v>388</v>
      </c>
      <c r="Y121" s="101" t="s">
        <v>388</v>
      </c>
      <c r="Z121" s="101" t="s">
        <v>388</v>
      </c>
      <c r="AA121" s="101" t="s">
        <v>388</v>
      </c>
      <c r="AB121" s="101" t="s">
        <v>388</v>
      </c>
      <c r="AC121" s="101" t="s">
        <v>388</v>
      </c>
      <c r="AD121" s="101" t="s">
        <v>388</v>
      </c>
      <c r="AE121" s="101" t="s">
        <v>388</v>
      </c>
      <c r="AF121" s="101" t="s">
        <v>388</v>
      </c>
      <c r="AG121" s="101" t="s">
        <v>388</v>
      </c>
      <c r="AH121" s="101" t="s">
        <v>388</v>
      </c>
      <c r="AI121" s="101" t="s">
        <v>388</v>
      </c>
      <c r="AJ121" s="101" t="s">
        <v>388</v>
      </c>
      <c r="AK121" s="101" t="s">
        <v>388</v>
      </c>
      <c r="AL121" s="101" t="s">
        <v>388</v>
      </c>
      <c r="AM121" s="101" t="s">
        <v>388</v>
      </c>
      <c r="AN121" s="174" t="s">
        <v>388</v>
      </c>
      <c r="AO121" s="100" t="s">
        <v>388</v>
      </c>
      <c r="AP121" s="100" t="s">
        <v>388</v>
      </c>
      <c r="AQ121" s="101" t="s">
        <v>388</v>
      </c>
      <c r="AR121" s="101" t="s">
        <v>388</v>
      </c>
      <c r="AS121" s="101" t="s">
        <v>388</v>
      </c>
      <c r="AT121" s="101" t="s">
        <v>706</v>
      </c>
      <c r="AU121" s="101" t="s">
        <v>706</v>
      </c>
      <c r="AV121" s="101" t="s">
        <v>388</v>
      </c>
      <c r="AW121" s="101" t="s">
        <v>388</v>
      </c>
      <c r="AX121" s="101" t="s">
        <v>388</v>
      </c>
      <c r="AY121" s="101" t="s">
        <v>388</v>
      </c>
      <c r="AZ121" s="101" t="s">
        <v>388</v>
      </c>
      <c r="BA121" s="101" t="s">
        <v>388</v>
      </c>
      <c r="BB121" s="101" t="s">
        <v>388</v>
      </c>
      <c r="BC121" s="101" t="s">
        <v>388</v>
      </c>
      <c r="BD121" s="64"/>
    </row>
    <row r="122" spans="2:56" ht="14.25">
      <c r="B122" s="83"/>
      <c r="C122" s="120"/>
      <c r="D122" s="68"/>
      <c r="E122" s="53"/>
      <c r="F122" s="220"/>
      <c r="G122" s="268"/>
      <c r="H122" s="268"/>
      <c r="I122" s="268"/>
      <c r="J122" s="101"/>
      <c r="K122" s="100"/>
      <c r="L122" s="100"/>
      <c r="M122" s="100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0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0"/>
      <c r="AL122" s="101"/>
      <c r="AM122" s="101"/>
      <c r="AN122" s="174"/>
      <c r="AO122" s="100"/>
      <c r="AP122" s="100"/>
      <c r="AQ122" s="100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64"/>
    </row>
    <row r="123" spans="2:56" ht="14.25">
      <c r="B123" s="83">
        <v>4</v>
      </c>
      <c r="C123" s="130" t="s">
        <v>308</v>
      </c>
      <c r="D123" s="68"/>
      <c r="E123" s="53"/>
      <c r="F123" s="220"/>
      <c r="G123" s="268"/>
      <c r="H123" s="268"/>
      <c r="I123" s="268"/>
      <c r="J123" s="101"/>
      <c r="K123" s="100"/>
      <c r="L123" s="100"/>
      <c r="M123" s="100"/>
      <c r="N123" s="100"/>
      <c r="O123" s="101"/>
      <c r="P123" s="101"/>
      <c r="Q123" s="101"/>
      <c r="R123" s="101"/>
      <c r="S123" s="101"/>
      <c r="T123" s="101"/>
      <c r="U123" s="101"/>
      <c r="V123" s="101"/>
      <c r="W123" s="101"/>
      <c r="X123" s="100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0"/>
      <c r="AL123" s="101"/>
      <c r="AM123" s="101"/>
      <c r="AN123" s="174"/>
      <c r="AO123" s="100"/>
      <c r="AP123" s="100"/>
      <c r="AQ123" s="100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64"/>
    </row>
    <row r="124" spans="2:56" ht="28.5">
      <c r="B124" s="83"/>
      <c r="C124" s="131" t="s">
        <v>309</v>
      </c>
      <c r="D124" s="68" t="s">
        <v>279</v>
      </c>
      <c r="E124" s="53"/>
      <c r="F124" s="220" t="s">
        <v>388</v>
      </c>
      <c r="G124" s="268" t="s">
        <v>387</v>
      </c>
      <c r="H124" s="268" t="s">
        <v>388</v>
      </c>
      <c r="I124" s="268" t="s">
        <v>388</v>
      </c>
      <c r="J124" s="101" t="s">
        <v>388</v>
      </c>
      <c r="K124" s="100" t="s">
        <v>387</v>
      </c>
      <c r="L124" s="100" t="s">
        <v>415</v>
      </c>
      <c r="M124" s="100" t="s">
        <v>388</v>
      </c>
      <c r="N124" s="100" t="s">
        <v>388</v>
      </c>
      <c r="O124" s="101" t="s">
        <v>387</v>
      </c>
      <c r="P124" s="101" t="s">
        <v>388</v>
      </c>
      <c r="Q124" s="101" t="s">
        <v>388</v>
      </c>
      <c r="R124" s="101" t="s">
        <v>388</v>
      </c>
      <c r="S124" s="101" t="s">
        <v>388</v>
      </c>
      <c r="T124" s="101" t="s">
        <v>388</v>
      </c>
      <c r="U124" s="101" t="s">
        <v>388</v>
      </c>
      <c r="V124" s="101" t="s">
        <v>388</v>
      </c>
      <c r="W124" s="101" t="s">
        <v>388</v>
      </c>
      <c r="X124" s="100" t="s">
        <v>415</v>
      </c>
      <c r="Y124" s="101" t="s">
        <v>387</v>
      </c>
      <c r="Z124" s="101" t="s">
        <v>388</v>
      </c>
      <c r="AA124" s="101" t="s">
        <v>388</v>
      </c>
      <c r="AB124" s="101" t="s">
        <v>388</v>
      </c>
      <c r="AC124" s="101" t="s">
        <v>388</v>
      </c>
      <c r="AD124" s="101" t="s">
        <v>388</v>
      </c>
      <c r="AE124" s="101" t="s">
        <v>388</v>
      </c>
      <c r="AF124" s="101" t="s">
        <v>388</v>
      </c>
      <c r="AG124" s="101" t="s">
        <v>388</v>
      </c>
      <c r="AH124" s="101" t="s">
        <v>388</v>
      </c>
      <c r="AI124" s="101" t="s">
        <v>388</v>
      </c>
      <c r="AJ124" s="101" t="s">
        <v>388</v>
      </c>
      <c r="AK124" s="100" t="s">
        <v>415</v>
      </c>
      <c r="AL124" s="101" t="s">
        <v>388</v>
      </c>
      <c r="AM124" s="101" t="s">
        <v>388</v>
      </c>
      <c r="AN124" s="177" t="s">
        <v>388</v>
      </c>
      <c r="AO124" s="102" t="s">
        <v>647</v>
      </c>
      <c r="AP124" s="100" t="s">
        <v>388</v>
      </c>
      <c r="AQ124" s="100" t="s">
        <v>415</v>
      </c>
      <c r="AR124" s="101" t="s">
        <v>388</v>
      </c>
      <c r="AS124" s="101" t="s">
        <v>388</v>
      </c>
      <c r="AT124" s="101" t="s">
        <v>387</v>
      </c>
      <c r="AU124" s="101" t="s">
        <v>387</v>
      </c>
      <c r="AV124" s="101" t="s">
        <v>388</v>
      </c>
      <c r="AW124" s="101" t="s">
        <v>388</v>
      </c>
      <c r="AX124" s="101" t="s">
        <v>388</v>
      </c>
      <c r="AY124" s="101" t="s">
        <v>388</v>
      </c>
      <c r="AZ124" s="101" t="s">
        <v>388</v>
      </c>
      <c r="BA124" s="101" t="s">
        <v>388</v>
      </c>
      <c r="BB124" s="101" t="s">
        <v>388</v>
      </c>
      <c r="BC124" s="101" t="s">
        <v>388</v>
      </c>
      <c r="BD124" s="64"/>
    </row>
    <row r="125" spans="2:56" ht="28.5">
      <c r="B125" s="83"/>
      <c r="C125" s="131" t="s">
        <v>310</v>
      </c>
      <c r="D125" s="68" t="s">
        <v>279</v>
      </c>
      <c r="E125" s="53"/>
      <c r="F125" s="220" t="s">
        <v>388</v>
      </c>
      <c r="G125" s="268" t="s">
        <v>460</v>
      </c>
      <c r="H125" s="268" t="s">
        <v>388</v>
      </c>
      <c r="I125" s="268" t="s">
        <v>388</v>
      </c>
      <c r="J125" s="101" t="s">
        <v>388</v>
      </c>
      <c r="K125" s="100" t="s">
        <v>387</v>
      </c>
      <c r="L125" s="100" t="s">
        <v>415</v>
      </c>
      <c r="M125" s="100" t="s">
        <v>388</v>
      </c>
      <c r="N125" s="100" t="s">
        <v>388</v>
      </c>
      <c r="O125" s="101" t="s">
        <v>387</v>
      </c>
      <c r="P125" s="101" t="s">
        <v>388</v>
      </c>
      <c r="Q125" s="101" t="s">
        <v>388</v>
      </c>
      <c r="R125" s="101" t="s">
        <v>388</v>
      </c>
      <c r="S125" s="101" t="s">
        <v>388</v>
      </c>
      <c r="T125" s="101" t="s">
        <v>388</v>
      </c>
      <c r="U125" s="101" t="s">
        <v>388</v>
      </c>
      <c r="V125" s="101" t="s">
        <v>388</v>
      </c>
      <c r="W125" s="101" t="s">
        <v>388</v>
      </c>
      <c r="X125" s="100" t="s">
        <v>388</v>
      </c>
      <c r="Y125" s="101" t="s">
        <v>387</v>
      </c>
      <c r="Z125" s="101" t="s">
        <v>388</v>
      </c>
      <c r="AA125" s="101" t="s">
        <v>388</v>
      </c>
      <c r="AB125" s="101" t="s">
        <v>388</v>
      </c>
      <c r="AC125" s="101" t="s">
        <v>388</v>
      </c>
      <c r="AD125" s="101" t="s">
        <v>388</v>
      </c>
      <c r="AE125" s="101" t="s">
        <v>388</v>
      </c>
      <c r="AF125" s="101" t="s">
        <v>388</v>
      </c>
      <c r="AG125" s="101" t="s">
        <v>388</v>
      </c>
      <c r="AH125" s="101" t="s">
        <v>388</v>
      </c>
      <c r="AI125" s="101" t="s">
        <v>388</v>
      </c>
      <c r="AJ125" s="101" t="s">
        <v>388</v>
      </c>
      <c r="AK125" s="100" t="s">
        <v>415</v>
      </c>
      <c r="AL125" s="101" t="s">
        <v>388</v>
      </c>
      <c r="AM125" s="101" t="s">
        <v>388</v>
      </c>
      <c r="AN125" s="174" t="s">
        <v>388</v>
      </c>
      <c r="AO125" s="100" t="s">
        <v>388</v>
      </c>
      <c r="AP125" s="100" t="s">
        <v>388</v>
      </c>
      <c r="AQ125" s="100" t="s">
        <v>415</v>
      </c>
      <c r="AR125" s="101" t="s">
        <v>388</v>
      </c>
      <c r="AS125" s="101" t="s">
        <v>388</v>
      </c>
      <c r="AT125" s="101" t="s">
        <v>387</v>
      </c>
      <c r="AU125" s="101" t="s">
        <v>387</v>
      </c>
      <c r="AV125" s="101" t="s">
        <v>388</v>
      </c>
      <c r="AW125" s="101" t="s">
        <v>388</v>
      </c>
      <c r="AX125" s="101" t="s">
        <v>388</v>
      </c>
      <c r="AY125" s="101" t="s">
        <v>388</v>
      </c>
      <c r="AZ125" s="101" t="s">
        <v>388</v>
      </c>
      <c r="BA125" s="101" t="s">
        <v>388</v>
      </c>
      <c r="BB125" s="101" t="s">
        <v>388</v>
      </c>
      <c r="BC125" s="101" t="s">
        <v>388</v>
      </c>
      <c r="BD125" s="64"/>
    </row>
    <row r="126" spans="2:56" ht="15" thickBot="1">
      <c r="B126" s="86"/>
      <c r="C126" s="123"/>
      <c r="D126" s="71"/>
      <c r="E126" s="80"/>
      <c r="F126" s="219"/>
      <c r="G126" s="267"/>
      <c r="H126" s="267"/>
      <c r="I126" s="267"/>
      <c r="J126" s="118"/>
      <c r="K126" s="118"/>
      <c r="L126" s="118"/>
      <c r="M126" s="118"/>
      <c r="N126" s="118"/>
      <c r="O126" s="119"/>
      <c r="P126" s="118"/>
      <c r="Q126" s="118"/>
      <c r="R126" s="118"/>
      <c r="S126" s="118"/>
      <c r="T126" s="118"/>
      <c r="U126" s="118"/>
      <c r="V126" s="118"/>
      <c r="W126" s="118"/>
      <c r="X126" s="118"/>
      <c r="Y126" s="119"/>
      <c r="Z126" s="119"/>
      <c r="AA126" s="118"/>
      <c r="AB126" s="118"/>
      <c r="AC126" s="118"/>
      <c r="AD126" s="118"/>
      <c r="AE126" s="118"/>
      <c r="AF126" s="118"/>
      <c r="AG126" s="118"/>
      <c r="AH126" s="118"/>
      <c r="AI126" s="119"/>
      <c r="AJ126" s="118"/>
      <c r="AK126" s="118"/>
      <c r="AL126" s="118"/>
      <c r="AM126" s="118"/>
      <c r="AN126" s="173"/>
      <c r="AO126" s="118"/>
      <c r="AP126" s="118"/>
      <c r="AQ126" s="118"/>
      <c r="AR126" s="118"/>
      <c r="AS126" s="118"/>
      <c r="AT126" s="119"/>
      <c r="AU126" s="119"/>
      <c r="AV126" s="118"/>
      <c r="AW126" s="118"/>
      <c r="AX126" s="118"/>
      <c r="AY126" s="118"/>
      <c r="AZ126" s="118"/>
      <c r="BA126" s="118"/>
      <c r="BB126" s="118"/>
      <c r="BC126" s="118"/>
      <c r="BD126" s="81"/>
    </row>
    <row r="127" spans="2:56" ht="15">
      <c r="B127" s="91">
        <v>6</v>
      </c>
      <c r="C127" s="124" t="s">
        <v>281</v>
      </c>
      <c r="D127" s="112"/>
      <c r="E127" s="53"/>
      <c r="F127" s="220"/>
      <c r="G127" s="268"/>
      <c r="H127" s="268"/>
      <c r="I127" s="268"/>
      <c r="J127" s="100"/>
      <c r="K127" s="100"/>
      <c r="L127" s="100"/>
      <c r="M127" s="100"/>
      <c r="N127" s="100"/>
      <c r="O127" s="101"/>
      <c r="P127" s="100"/>
      <c r="Q127" s="100"/>
      <c r="R127" s="100"/>
      <c r="S127" s="100"/>
      <c r="T127" s="100"/>
      <c r="U127" s="100"/>
      <c r="V127" s="100"/>
      <c r="W127" s="100"/>
      <c r="X127" s="100"/>
      <c r="Y127" s="101"/>
      <c r="Z127" s="101"/>
      <c r="AA127" s="100"/>
      <c r="AB127" s="100"/>
      <c r="AC127" s="100"/>
      <c r="AD127" s="100"/>
      <c r="AE127" s="100"/>
      <c r="AF127" s="100"/>
      <c r="AG127" s="100"/>
      <c r="AH127" s="100"/>
      <c r="AI127" s="101"/>
      <c r="AJ127" s="100"/>
      <c r="AK127" s="100"/>
      <c r="AL127" s="100"/>
      <c r="AM127" s="100"/>
      <c r="AN127" s="174"/>
      <c r="AO127" s="100"/>
      <c r="AP127" s="100"/>
      <c r="AQ127" s="100"/>
      <c r="AR127" s="100"/>
      <c r="AS127" s="100"/>
      <c r="AT127" s="101"/>
      <c r="AU127" s="101"/>
      <c r="AV127" s="100"/>
      <c r="AW127" s="100"/>
      <c r="AX127" s="100"/>
      <c r="AY127" s="100"/>
      <c r="AZ127" s="100"/>
      <c r="BA127" s="100"/>
      <c r="BB127" s="100"/>
      <c r="BC127" s="100"/>
      <c r="BD127" s="61"/>
    </row>
    <row r="128" spans="2:56" ht="28.5">
      <c r="B128" s="83">
        <v>5.1</v>
      </c>
      <c r="C128" s="120" t="s">
        <v>273</v>
      </c>
      <c r="D128" s="68" t="s">
        <v>307</v>
      </c>
      <c r="E128" s="53"/>
      <c r="F128" s="220"/>
      <c r="G128" s="268" t="s">
        <v>388</v>
      </c>
      <c r="H128" s="268" t="s">
        <v>388</v>
      </c>
      <c r="I128" s="268" t="s">
        <v>388</v>
      </c>
      <c r="J128" s="100" t="s">
        <v>388</v>
      </c>
      <c r="K128" s="100"/>
      <c r="L128" s="100" t="s">
        <v>394</v>
      </c>
      <c r="M128" s="100" t="s">
        <v>383</v>
      </c>
      <c r="N128" s="100" t="s">
        <v>383</v>
      </c>
      <c r="O128" s="101" t="s">
        <v>383</v>
      </c>
      <c r="P128" s="100" t="s">
        <v>388</v>
      </c>
      <c r="Q128" s="100" t="s">
        <v>388</v>
      </c>
      <c r="R128" s="100" t="s">
        <v>388</v>
      </c>
      <c r="S128" s="100" t="s">
        <v>388</v>
      </c>
      <c r="T128" s="100" t="s">
        <v>388</v>
      </c>
      <c r="U128" s="100" t="s">
        <v>388</v>
      </c>
      <c r="V128" s="100" t="s">
        <v>388</v>
      </c>
      <c r="W128" s="100" t="s">
        <v>388</v>
      </c>
      <c r="X128" s="100"/>
      <c r="Y128" s="101"/>
      <c r="Z128" s="101" t="s">
        <v>544</v>
      </c>
      <c r="AA128" s="100" t="s">
        <v>388</v>
      </c>
      <c r="AB128" s="100" t="s">
        <v>388</v>
      </c>
      <c r="AC128" s="100" t="s">
        <v>388</v>
      </c>
      <c r="AD128" s="100" t="s">
        <v>388</v>
      </c>
      <c r="AE128" s="100" t="s">
        <v>388</v>
      </c>
      <c r="AF128" s="100" t="s">
        <v>388</v>
      </c>
      <c r="AG128" s="100" t="s">
        <v>388</v>
      </c>
      <c r="AH128" s="100" t="s">
        <v>388</v>
      </c>
      <c r="AI128" s="101" t="s">
        <v>383</v>
      </c>
      <c r="AJ128" s="100" t="s">
        <v>388</v>
      </c>
      <c r="AK128" s="100" t="s">
        <v>387</v>
      </c>
      <c r="AL128" s="100" t="s">
        <v>387</v>
      </c>
      <c r="AM128" s="100" t="s">
        <v>388</v>
      </c>
      <c r="AN128" s="174" t="s">
        <v>832</v>
      </c>
      <c r="AO128" s="100" t="s">
        <v>387</v>
      </c>
      <c r="AP128" s="100" t="s">
        <v>388</v>
      </c>
      <c r="AQ128" s="100" t="s">
        <v>394</v>
      </c>
      <c r="AR128" s="100" t="s">
        <v>388</v>
      </c>
      <c r="AS128" s="100" t="s">
        <v>388</v>
      </c>
      <c r="AT128" s="101" t="s">
        <v>387</v>
      </c>
      <c r="AU128" s="100" t="s">
        <v>387</v>
      </c>
      <c r="AV128" s="100" t="s">
        <v>388</v>
      </c>
      <c r="AW128" s="100" t="s">
        <v>388</v>
      </c>
      <c r="AX128" s="100" t="s">
        <v>388</v>
      </c>
      <c r="AY128" s="100" t="s">
        <v>388</v>
      </c>
      <c r="AZ128" s="100" t="s">
        <v>388</v>
      </c>
      <c r="BA128" s="100" t="s">
        <v>388</v>
      </c>
      <c r="BB128" s="100" t="s">
        <v>388</v>
      </c>
      <c r="BC128" s="100" t="s">
        <v>394</v>
      </c>
      <c r="BD128" s="61"/>
    </row>
    <row r="129" spans="2:56" ht="28.5">
      <c r="B129" s="83"/>
      <c r="C129" s="131" t="s">
        <v>312</v>
      </c>
      <c r="D129" s="68" t="s">
        <v>280</v>
      </c>
      <c r="E129" s="53"/>
      <c r="F129" s="220" t="s">
        <v>388</v>
      </c>
      <c r="G129" s="268" t="s">
        <v>388</v>
      </c>
      <c r="H129" s="268" t="s">
        <v>388</v>
      </c>
      <c r="I129" s="268" t="s">
        <v>388</v>
      </c>
      <c r="J129" s="100" t="s">
        <v>388</v>
      </c>
      <c r="K129" s="100" t="s">
        <v>394</v>
      </c>
      <c r="L129" s="100" t="s">
        <v>388</v>
      </c>
      <c r="M129" s="100" t="s">
        <v>388</v>
      </c>
      <c r="N129" s="100" t="s">
        <v>388</v>
      </c>
      <c r="O129" s="101" t="s">
        <v>387</v>
      </c>
      <c r="P129" s="100" t="s">
        <v>388</v>
      </c>
      <c r="Q129" s="100" t="s">
        <v>388</v>
      </c>
      <c r="R129" s="100" t="s">
        <v>388</v>
      </c>
      <c r="S129" s="100" t="s">
        <v>388</v>
      </c>
      <c r="T129" s="100" t="s">
        <v>388</v>
      </c>
      <c r="U129" s="100" t="s">
        <v>388</v>
      </c>
      <c r="V129" s="100" t="s">
        <v>388</v>
      </c>
      <c r="W129" s="100" t="s">
        <v>388</v>
      </c>
      <c r="X129" s="100" t="s">
        <v>394</v>
      </c>
      <c r="Y129" s="101" t="s">
        <v>394</v>
      </c>
      <c r="Z129" s="101" t="s">
        <v>394</v>
      </c>
      <c r="AA129" s="100" t="s">
        <v>388</v>
      </c>
      <c r="AB129" s="100" t="s">
        <v>388</v>
      </c>
      <c r="AC129" s="100" t="s">
        <v>388</v>
      </c>
      <c r="AD129" s="100" t="s">
        <v>388</v>
      </c>
      <c r="AE129" s="100" t="s">
        <v>388</v>
      </c>
      <c r="AF129" s="100" t="s">
        <v>388</v>
      </c>
      <c r="AG129" s="100" t="s">
        <v>388</v>
      </c>
      <c r="AH129" s="100" t="s">
        <v>388</v>
      </c>
      <c r="AI129" s="101" t="s">
        <v>394</v>
      </c>
      <c r="AJ129" s="100" t="s">
        <v>388</v>
      </c>
      <c r="AK129" s="100" t="s">
        <v>394</v>
      </c>
      <c r="AL129" s="100" t="s">
        <v>394</v>
      </c>
      <c r="AM129" s="100" t="s">
        <v>388</v>
      </c>
      <c r="AN129" s="174" t="s">
        <v>388</v>
      </c>
      <c r="AO129" s="100" t="s">
        <v>388</v>
      </c>
      <c r="AP129" s="100" t="s">
        <v>388</v>
      </c>
      <c r="AQ129" s="100" t="s">
        <v>394</v>
      </c>
      <c r="AR129" s="100" t="s">
        <v>388</v>
      </c>
      <c r="AS129" s="100" t="s">
        <v>388</v>
      </c>
      <c r="AT129" s="101" t="s">
        <v>394</v>
      </c>
      <c r="AU129" s="101" t="s">
        <v>394</v>
      </c>
      <c r="AV129" s="100" t="s">
        <v>388</v>
      </c>
      <c r="AW129" s="100" t="s">
        <v>388</v>
      </c>
      <c r="AX129" s="100" t="s">
        <v>388</v>
      </c>
      <c r="AY129" s="100" t="s">
        <v>388</v>
      </c>
      <c r="AZ129" s="100" t="s">
        <v>388</v>
      </c>
      <c r="BA129" s="100" t="s">
        <v>388</v>
      </c>
      <c r="BB129" s="100" t="s">
        <v>388</v>
      </c>
      <c r="BC129" s="100" t="s">
        <v>394</v>
      </c>
      <c r="BD129" s="61"/>
    </row>
    <row r="130" spans="2:56" ht="42.75">
      <c r="B130" s="83"/>
      <c r="C130" s="131" t="s">
        <v>311</v>
      </c>
      <c r="D130" s="68" t="s">
        <v>282</v>
      </c>
      <c r="E130" s="53"/>
      <c r="F130" s="220" t="s">
        <v>388</v>
      </c>
      <c r="G130" s="268" t="s">
        <v>388</v>
      </c>
      <c r="H130" s="268" t="s">
        <v>388</v>
      </c>
      <c r="I130" s="268" t="s">
        <v>388</v>
      </c>
      <c r="J130" s="100" t="s">
        <v>388</v>
      </c>
      <c r="K130" s="100" t="s">
        <v>394</v>
      </c>
      <c r="L130" s="100" t="s">
        <v>388</v>
      </c>
      <c r="M130" s="100" t="s">
        <v>388</v>
      </c>
      <c r="N130" s="100" t="s">
        <v>388</v>
      </c>
      <c r="O130" s="101" t="s">
        <v>740</v>
      </c>
      <c r="P130" s="100" t="s">
        <v>388</v>
      </c>
      <c r="Q130" s="100" t="s">
        <v>388</v>
      </c>
      <c r="R130" s="100" t="s">
        <v>388</v>
      </c>
      <c r="S130" s="100" t="s">
        <v>388</v>
      </c>
      <c r="T130" s="100" t="s">
        <v>388</v>
      </c>
      <c r="U130" s="100" t="s">
        <v>388</v>
      </c>
      <c r="V130" s="100" t="s">
        <v>388</v>
      </c>
      <c r="W130" s="100" t="s">
        <v>388</v>
      </c>
      <c r="X130" s="100" t="s">
        <v>629</v>
      </c>
      <c r="Y130" s="101" t="s">
        <v>388</v>
      </c>
      <c r="Z130" s="101" t="s">
        <v>394</v>
      </c>
      <c r="AA130" s="100" t="s">
        <v>388</v>
      </c>
      <c r="AB130" s="100" t="s">
        <v>388</v>
      </c>
      <c r="AC130" s="100" t="s">
        <v>388</v>
      </c>
      <c r="AD130" s="100" t="s">
        <v>388</v>
      </c>
      <c r="AE130" s="100" t="s">
        <v>388</v>
      </c>
      <c r="AF130" s="100" t="s">
        <v>388</v>
      </c>
      <c r="AG130" s="100" t="s">
        <v>388</v>
      </c>
      <c r="AH130" s="100" t="s">
        <v>388</v>
      </c>
      <c r="AI130" s="101" t="s">
        <v>726</v>
      </c>
      <c r="AJ130" s="100" t="s">
        <v>388</v>
      </c>
      <c r="AK130" s="100" t="s">
        <v>394</v>
      </c>
      <c r="AL130" s="100" t="s">
        <v>394</v>
      </c>
      <c r="AM130" s="100" t="s">
        <v>388</v>
      </c>
      <c r="AN130" s="174" t="s">
        <v>629</v>
      </c>
      <c r="AO130" s="100" t="s">
        <v>388</v>
      </c>
      <c r="AP130" s="100" t="s">
        <v>388</v>
      </c>
      <c r="AQ130" s="100" t="s">
        <v>394</v>
      </c>
      <c r="AR130" s="100" t="s">
        <v>388</v>
      </c>
      <c r="AS130" s="100" t="s">
        <v>388</v>
      </c>
      <c r="AT130" s="101" t="s">
        <v>394</v>
      </c>
      <c r="AU130" s="101" t="s">
        <v>394</v>
      </c>
      <c r="AV130" s="100" t="s">
        <v>388</v>
      </c>
      <c r="AW130" s="100" t="s">
        <v>388</v>
      </c>
      <c r="AX130" s="100" t="s">
        <v>388</v>
      </c>
      <c r="AY130" s="100" t="s">
        <v>388</v>
      </c>
      <c r="AZ130" s="100" t="s">
        <v>388</v>
      </c>
      <c r="BA130" s="100" t="s">
        <v>388</v>
      </c>
      <c r="BB130" s="100" t="s">
        <v>388</v>
      </c>
      <c r="BC130" s="100" t="s">
        <v>394</v>
      </c>
      <c r="BD130" s="61"/>
    </row>
    <row r="131" spans="2:56" ht="28.5">
      <c r="B131" s="83"/>
      <c r="C131" s="128" t="s">
        <v>276</v>
      </c>
      <c r="D131" s="68" t="s">
        <v>280</v>
      </c>
      <c r="E131" s="53"/>
      <c r="F131" s="220" t="s">
        <v>388</v>
      </c>
      <c r="G131" s="268" t="s">
        <v>388</v>
      </c>
      <c r="H131" s="268" t="s">
        <v>388</v>
      </c>
      <c r="I131" s="268" t="s">
        <v>388</v>
      </c>
      <c r="J131" s="100" t="s">
        <v>388</v>
      </c>
      <c r="K131" s="100" t="s">
        <v>394</v>
      </c>
      <c r="L131" s="100" t="s">
        <v>394</v>
      </c>
      <c r="M131" s="100" t="s">
        <v>394</v>
      </c>
      <c r="N131" s="100" t="s">
        <v>394</v>
      </c>
      <c r="O131" s="101" t="s">
        <v>383</v>
      </c>
      <c r="P131" s="100" t="s">
        <v>388</v>
      </c>
      <c r="Q131" s="100" t="s">
        <v>388</v>
      </c>
      <c r="R131" s="100" t="s">
        <v>388</v>
      </c>
      <c r="S131" s="100" t="s">
        <v>388</v>
      </c>
      <c r="T131" s="100" t="s">
        <v>388</v>
      </c>
      <c r="U131" s="100" t="s">
        <v>388</v>
      </c>
      <c r="V131" s="100" t="s">
        <v>388</v>
      </c>
      <c r="W131" s="100" t="s">
        <v>388</v>
      </c>
      <c r="X131" s="100" t="s">
        <v>394</v>
      </c>
      <c r="Y131" s="101" t="s">
        <v>394</v>
      </c>
      <c r="Z131" s="101" t="s">
        <v>387</v>
      </c>
      <c r="AA131" s="100" t="s">
        <v>388</v>
      </c>
      <c r="AB131" s="100" t="s">
        <v>388</v>
      </c>
      <c r="AC131" s="100" t="s">
        <v>388</v>
      </c>
      <c r="AD131" s="100" t="s">
        <v>388</v>
      </c>
      <c r="AE131" s="100" t="s">
        <v>388</v>
      </c>
      <c r="AF131" s="100" t="s">
        <v>388</v>
      </c>
      <c r="AG131" s="100" t="s">
        <v>388</v>
      </c>
      <c r="AH131" s="100" t="s">
        <v>388</v>
      </c>
      <c r="AI131" s="101"/>
      <c r="AJ131" s="100" t="s">
        <v>388</v>
      </c>
      <c r="AK131" s="100"/>
      <c r="AL131" s="100" t="s">
        <v>394</v>
      </c>
      <c r="AM131" s="100" t="s">
        <v>388</v>
      </c>
      <c r="AN131" s="174" t="s">
        <v>833</v>
      </c>
      <c r="AO131" s="100" t="s">
        <v>388</v>
      </c>
      <c r="AP131" s="100" t="s">
        <v>388</v>
      </c>
      <c r="AQ131" s="100" t="s">
        <v>394</v>
      </c>
      <c r="AR131" s="100" t="s">
        <v>388</v>
      </c>
      <c r="AS131" s="100" t="s">
        <v>388</v>
      </c>
      <c r="AT131" s="101" t="s">
        <v>387</v>
      </c>
      <c r="AU131" s="101" t="s">
        <v>387</v>
      </c>
      <c r="AV131" s="100" t="s">
        <v>388</v>
      </c>
      <c r="AW131" s="100" t="s">
        <v>388</v>
      </c>
      <c r="AX131" s="100" t="s">
        <v>388</v>
      </c>
      <c r="AY131" s="100" t="s">
        <v>388</v>
      </c>
      <c r="AZ131" s="100" t="s">
        <v>388</v>
      </c>
      <c r="BA131" s="100" t="s">
        <v>388</v>
      </c>
      <c r="BB131" s="100" t="s">
        <v>388</v>
      </c>
      <c r="BC131" s="100" t="s">
        <v>394</v>
      </c>
      <c r="BD131" s="61"/>
    </row>
    <row r="132" spans="2:56" ht="28.5">
      <c r="B132" s="83"/>
      <c r="C132" s="128" t="s">
        <v>767</v>
      </c>
      <c r="D132" s="68" t="s">
        <v>280</v>
      </c>
      <c r="E132" s="53"/>
      <c r="F132" s="220" t="s">
        <v>388</v>
      </c>
      <c r="G132" s="268" t="s">
        <v>388</v>
      </c>
      <c r="H132" s="268" t="s">
        <v>388</v>
      </c>
      <c r="I132" s="268" t="s">
        <v>388</v>
      </c>
      <c r="J132" s="100" t="s">
        <v>388</v>
      </c>
      <c r="K132" s="100" t="s">
        <v>394</v>
      </c>
      <c r="L132" s="100" t="s">
        <v>394</v>
      </c>
      <c r="M132" s="100" t="s">
        <v>387</v>
      </c>
      <c r="N132" s="100" t="s">
        <v>387</v>
      </c>
      <c r="O132" s="101" t="s">
        <v>383</v>
      </c>
      <c r="P132" s="100" t="s">
        <v>383</v>
      </c>
      <c r="Q132" s="100" t="s">
        <v>383</v>
      </c>
      <c r="R132" s="100" t="s">
        <v>383</v>
      </c>
      <c r="S132" s="100" t="s">
        <v>383</v>
      </c>
      <c r="T132" s="100" t="s">
        <v>383</v>
      </c>
      <c r="U132" s="100" t="s">
        <v>383</v>
      </c>
      <c r="V132" s="100" t="s">
        <v>383</v>
      </c>
      <c r="W132" s="100" t="s">
        <v>388</v>
      </c>
      <c r="X132" s="100" t="s">
        <v>394</v>
      </c>
      <c r="Y132" s="101" t="s">
        <v>387</v>
      </c>
      <c r="Z132" s="100" t="s">
        <v>383</v>
      </c>
      <c r="AA132" s="100" t="s">
        <v>383</v>
      </c>
      <c r="AB132" s="100" t="s">
        <v>383</v>
      </c>
      <c r="AC132" s="100" t="s">
        <v>383</v>
      </c>
      <c r="AD132" s="100" t="s">
        <v>383</v>
      </c>
      <c r="AE132" s="100" t="s">
        <v>383</v>
      </c>
      <c r="AF132" s="100" t="s">
        <v>383</v>
      </c>
      <c r="AG132" s="100" t="s">
        <v>388</v>
      </c>
      <c r="AH132" s="100" t="s">
        <v>388</v>
      </c>
      <c r="AI132" s="101" t="s">
        <v>383</v>
      </c>
      <c r="AJ132" s="100" t="s">
        <v>383</v>
      </c>
      <c r="AK132" s="100" t="s">
        <v>383</v>
      </c>
      <c r="AL132" s="100" t="s">
        <v>383</v>
      </c>
      <c r="AM132" s="100" t="s">
        <v>388</v>
      </c>
      <c r="AN132" s="174" t="s">
        <v>824</v>
      </c>
      <c r="AO132" s="100" t="s">
        <v>388</v>
      </c>
      <c r="AP132" s="100" t="s">
        <v>388</v>
      </c>
      <c r="AQ132" s="100" t="s">
        <v>394</v>
      </c>
      <c r="AR132" s="100" t="s">
        <v>388</v>
      </c>
      <c r="AS132" s="100" t="s">
        <v>388</v>
      </c>
      <c r="AT132" s="101" t="s">
        <v>387</v>
      </c>
      <c r="AU132" s="101" t="s">
        <v>387</v>
      </c>
      <c r="AV132" s="100" t="s">
        <v>383</v>
      </c>
      <c r="AW132" s="100" t="s">
        <v>383</v>
      </c>
      <c r="AX132" s="100" t="s">
        <v>383</v>
      </c>
      <c r="AY132" s="100" t="s">
        <v>383</v>
      </c>
      <c r="AZ132" s="100" t="s">
        <v>383</v>
      </c>
      <c r="BA132" s="100" t="s">
        <v>383</v>
      </c>
      <c r="BB132" s="100" t="s">
        <v>388</v>
      </c>
      <c r="BC132" s="100" t="s">
        <v>394</v>
      </c>
      <c r="BD132" s="61"/>
    </row>
    <row r="133" spans="2:56" ht="14.25">
      <c r="B133" s="83"/>
      <c r="C133" s="128" t="s">
        <v>768</v>
      </c>
      <c r="D133" s="68" t="s">
        <v>280</v>
      </c>
      <c r="E133" s="53"/>
      <c r="F133" s="220" t="s">
        <v>388</v>
      </c>
      <c r="G133" s="268" t="s">
        <v>388</v>
      </c>
      <c r="H133" s="268" t="s">
        <v>388</v>
      </c>
      <c r="I133" s="268" t="s">
        <v>388</v>
      </c>
      <c r="J133" s="100" t="s">
        <v>388</v>
      </c>
      <c r="K133" s="100" t="s">
        <v>394</v>
      </c>
      <c r="L133" s="100" t="s">
        <v>394</v>
      </c>
      <c r="M133" s="100" t="s">
        <v>394</v>
      </c>
      <c r="N133" s="100" t="s">
        <v>394</v>
      </c>
      <c r="O133" s="101" t="s">
        <v>383</v>
      </c>
      <c r="P133" s="100" t="s">
        <v>383</v>
      </c>
      <c r="Q133" s="100" t="s">
        <v>383</v>
      </c>
      <c r="R133" s="100" t="s">
        <v>383</v>
      </c>
      <c r="S133" s="100" t="s">
        <v>383</v>
      </c>
      <c r="T133" s="100" t="s">
        <v>383</v>
      </c>
      <c r="U133" s="100" t="s">
        <v>383</v>
      </c>
      <c r="V133" s="100" t="s">
        <v>383</v>
      </c>
      <c r="W133" s="100" t="s">
        <v>388</v>
      </c>
      <c r="X133" s="100" t="s">
        <v>394</v>
      </c>
      <c r="Y133" s="101" t="s">
        <v>387</v>
      </c>
      <c r="Z133" s="100" t="s">
        <v>383</v>
      </c>
      <c r="AA133" s="100" t="s">
        <v>383</v>
      </c>
      <c r="AB133" s="100" t="s">
        <v>383</v>
      </c>
      <c r="AC133" s="100" t="s">
        <v>383</v>
      </c>
      <c r="AD133" s="100" t="s">
        <v>383</v>
      </c>
      <c r="AE133" s="100" t="s">
        <v>383</v>
      </c>
      <c r="AF133" s="100" t="s">
        <v>383</v>
      </c>
      <c r="AG133" s="100" t="s">
        <v>388</v>
      </c>
      <c r="AH133" s="100" t="s">
        <v>388</v>
      </c>
      <c r="AI133" s="101" t="s">
        <v>383</v>
      </c>
      <c r="AJ133" s="100" t="s">
        <v>383</v>
      </c>
      <c r="AK133" s="100" t="s">
        <v>383</v>
      </c>
      <c r="AL133" s="100" t="s">
        <v>383</v>
      </c>
      <c r="AM133" s="100" t="s">
        <v>388</v>
      </c>
      <c r="AN133" s="174" t="s">
        <v>834</v>
      </c>
      <c r="AO133" s="100" t="s">
        <v>388</v>
      </c>
      <c r="AP133" s="100" t="s">
        <v>388</v>
      </c>
      <c r="AQ133" s="100" t="s">
        <v>394</v>
      </c>
      <c r="AR133" s="100" t="s">
        <v>388</v>
      </c>
      <c r="AS133" s="100" t="s">
        <v>388</v>
      </c>
      <c r="AT133" s="101" t="s">
        <v>394</v>
      </c>
      <c r="AU133" s="101" t="s">
        <v>394</v>
      </c>
      <c r="AV133" s="100" t="s">
        <v>383</v>
      </c>
      <c r="AW133" s="100" t="s">
        <v>383</v>
      </c>
      <c r="AX133" s="100" t="s">
        <v>383</v>
      </c>
      <c r="AY133" s="100" t="s">
        <v>383</v>
      </c>
      <c r="AZ133" s="100" t="s">
        <v>383</v>
      </c>
      <c r="BA133" s="100" t="s">
        <v>383</v>
      </c>
      <c r="BB133" s="100" t="s">
        <v>388</v>
      </c>
      <c r="BC133" s="100" t="s">
        <v>394</v>
      </c>
      <c r="BD133" s="61"/>
    </row>
    <row r="134" spans="2:56" ht="14.25">
      <c r="B134" s="83"/>
      <c r="C134" s="128" t="s">
        <v>274</v>
      </c>
      <c r="D134" s="68" t="s">
        <v>280</v>
      </c>
      <c r="E134" s="53"/>
      <c r="F134" s="220" t="s">
        <v>388</v>
      </c>
      <c r="G134" s="268" t="s">
        <v>388</v>
      </c>
      <c r="H134" s="268" t="s">
        <v>388</v>
      </c>
      <c r="I134" s="268" t="s">
        <v>388</v>
      </c>
      <c r="J134" s="100" t="s">
        <v>388</v>
      </c>
      <c r="K134" s="100" t="s">
        <v>394</v>
      </c>
      <c r="L134" s="100" t="s">
        <v>394</v>
      </c>
      <c r="M134" s="100" t="s">
        <v>394</v>
      </c>
      <c r="N134" s="100" t="s">
        <v>394</v>
      </c>
      <c r="O134" s="101" t="s">
        <v>383</v>
      </c>
      <c r="P134" s="100" t="s">
        <v>394</v>
      </c>
      <c r="Q134" s="100" t="s">
        <v>394</v>
      </c>
      <c r="R134" s="100" t="s">
        <v>394</v>
      </c>
      <c r="S134" s="100" t="s">
        <v>394</v>
      </c>
      <c r="T134" s="100" t="s">
        <v>394</v>
      </c>
      <c r="U134" s="100" t="s">
        <v>394</v>
      </c>
      <c r="V134" s="100" t="s">
        <v>394</v>
      </c>
      <c r="W134" s="100" t="s">
        <v>388</v>
      </c>
      <c r="X134" s="100" t="s">
        <v>394</v>
      </c>
      <c r="Y134" s="101" t="s">
        <v>394</v>
      </c>
      <c r="Z134" s="100" t="s">
        <v>394</v>
      </c>
      <c r="AA134" s="100" t="s">
        <v>394</v>
      </c>
      <c r="AB134" s="100" t="s">
        <v>394</v>
      </c>
      <c r="AC134" s="100" t="s">
        <v>394</v>
      </c>
      <c r="AD134" s="100" t="s">
        <v>394</v>
      </c>
      <c r="AE134" s="100" t="s">
        <v>394</v>
      </c>
      <c r="AF134" s="100" t="s">
        <v>394</v>
      </c>
      <c r="AG134" s="100" t="s">
        <v>388</v>
      </c>
      <c r="AH134" s="100" t="s">
        <v>388</v>
      </c>
      <c r="AI134" s="101" t="s">
        <v>394</v>
      </c>
      <c r="AJ134" s="100" t="s">
        <v>394</v>
      </c>
      <c r="AK134" s="100" t="s">
        <v>394</v>
      </c>
      <c r="AL134" s="100" t="s">
        <v>394</v>
      </c>
      <c r="AM134" s="100" t="s">
        <v>388</v>
      </c>
      <c r="AN134" s="174" t="s">
        <v>394</v>
      </c>
      <c r="AO134" s="100" t="s">
        <v>388</v>
      </c>
      <c r="AP134" s="100" t="s">
        <v>388</v>
      </c>
      <c r="AQ134" s="100" t="s">
        <v>394</v>
      </c>
      <c r="AR134" s="100" t="s">
        <v>388</v>
      </c>
      <c r="AS134" s="100" t="s">
        <v>388</v>
      </c>
      <c r="AT134" s="101" t="s">
        <v>394</v>
      </c>
      <c r="AU134" s="101" t="s">
        <v>394</v>
      </c>
      <c r="AV134" s="100" t="s">
        <v>394</v>
      </c>
      <c r="AW134" s="100" t="s">
        <v>394</v>
      </c>
      <c r="AX134" s="100" t="s">
        <v>394</v>
      </c>
      <c r="AY134" s="100" t="s">
        <v>394</v>
      </c>
      <c r="AZ134" s="100" t="s">
        <v>394</v>
      </c>
      <c r="BA134" s="100" t="s">
        <v>394</v>
      </c>
      <c r="BB134" s="100" t="s">
        <v>388</v>
      </c>
      <c r="BC134" s="100" t="s">
        <v>394</v>
      </c>
      <c r="BD134" s="61"/>
    </row>
    <row r="135" spans="2:56" ht="14.25">
      <c r="B135" s="83"/>
      <c r="C135" s="128" t="s">
        <v>275</v>
      </c>
      <c r="D135" s="68" t="s">
        <v>280</v>
      </c>
      <c r="E135" s="53"/>
      <c r="F135" s="220" t="s">
        <v>388</v>
      </c>
      <c r="G135" s="268" t="s">
        <v>388</v>
      </c>
      <c r="H135" s="268" t="s">
        <v>388</v>
      </c>
      <c r="I135" s="268" t="s">
        <v>388</v>
      </c>
      <c r="J135" s="100" t="s">
        <v>388</v>
      </c>
      <c r="K135" s="100" t="s">
        <v>394</v>
      </c>
      <c r="L135" s="100" t="s">
        <v>394</v>
      </c>
      <c r="M135" s="100" t="s">
        <v>394</v>
      </c>
      <c r="N135" s="100" t="s">
        <v>394</v>
      </c>
      <c r="O135" s="101" t="s">
        <v>383</v>
      </c>
      <c r="P135" s="100" t="s">
        <v>394</v>
      </c>
      <c r="Q135" s="100" t="s">
        <v>394</v>
      </c>
      <c r="R135" s="100" t="s">
        <v>394</v>
      </c>
      <c r="S135" s="100" t="s">
        <v>394</v>
      </c>
      <c r="T135" s="100" t="s">
        <v>394</v>
      </c>
      <c r="U135" s="100" t="s">
        <v>394</v>
      </c>
      <c r="V135" s="100" t="s">
        <v>394</v>
      </c>
      <c r="W135" s="100" t="s">
        <v>388</v>
      </c>
      <c r="X135" s="100" t="s">
        <v>394</v>
      </c>
      <c r="Y135" s="101" t="s">
        <v>394</v>
      </c>
      <c r="Z135" s="100" t="s">
        <v>394</v>
      </c>
      <c r="AA135" s="100" t="s">
        <v>394</v>
      </c>
      <c r="AB135" s="100" t="s">
        <v>394</v>
      </c>
      <c r="AC135" s="100" t="s">
        <v>394</v>
      </c>
      <c r="AD135" s="100" t="s">
        <v>394</v>
      </c>
      <c r="AE135" s="100" t="s">
        <v>394</v>
      </c>
      <c r="AF135" s="100" t="s">
        <v>394</v>
      </c>
      <c r="AG135" s="100" t="s">
        <v>388</v>
      </c>
      <c r="AH135" s="100" t="s">
        <v>388</v>
      </c>
      <c r="AI135" s="101" t="s">
        <v>394</v>
      </c>
      <c r="AJ135" s="100" t="s">
        <v>394</v>
      </c>
      <c r="AK135" s="100" t="s">
        <v>394</v>
      </c>
      <c r="AL135" s="100" t="s">
        <v>394</v>
      </c>
      <c r="AM135" s="100" t="s">
        <v>388</v>
      </c>
      <c r="AN135" s="174" t="s">
        <v>394</v>
      </c>
      <c r="AO135" s="100" t="s">
        <v>388</v>
      </c>
      <c r="AP135" s="100" t="s">
        <v>388</v>
      </c>
      <c r="AQ135" s="100" t="s">
        <v>394</v>
      </c>
      <c r="AR135" s="100" t="s">
        <v>388</v>
      </c>
      <c r="AS135" s="100" t="s">
        <v>388</v>
      </c>
      <c r="AT135" s="101" t="s">
        <v>394</v>
      </c>
      <c r="AU135" s="101" t="s">
        <v>394</v>
      </c>
      <c r="AV135" s="100" t="s">
        <v>394</v>
      </c>
      <c r="AW135" s="100" t="s">
        <v>394</v>
      </c>
      <c r="AX135" s="100" t="s">
        <v>394</v>
      </c>
      <c r="AY135" s="100" t="s">
        <v>394</v>
      </c>
      <c r="AZ135" s="100" t="s">
        <v>394</v>
      </c>
      <c r="BA135" s="100" t="s">
        <v>394</v>
      </c>
      <c r="BB135" s="100" t="s">
        <v>388</v>
      </c>
      <c r="BC135" s="100" t="s">
        <v>394</v>
      </c>
      <c r="BD135" s="61"/>
    </row>
    <row r="136" spans="2:56" ht="14.25">
      <c r="B136" s="83"/>
      <c r="C136" s="128" t="s">
        <v>277</v>
      </c>
      <c r="D136" s="68" t="s">
        <v>280</v>
      </c>
      <c r="E136" s="53"/>
      <c r="F136" s="220" t="s">
        <v>388</v>
      </c>
      <c r="G136" s="268" t="s">
        <v>388</v>
      </c>
      <c r="H136" s="268" t="s">
        <v>388</v>
      </c>
      <c r="I136" s="268" t="s">
        <v>388</v>
      </c>
      <c r="J136" s="100" t="s">
        <v>388</v>
      </c>
      <c r="K136" s="100" t="s">
        <v>394</v>
      </c>
      <c r="L136" s="100" t="s">
        <v>394</v>
      </c>
      <c r="M136" s="100" t="s">
        <v>383</v>
      </c>
      <c r="N136" s="100" t="s">
        <v>383</v>
      </c>
      <c r="O136" s="101" t="s">
        <v>394</v>
      </c>
      <c r="P136" s="100" t="s">
        <v>383</v>
      </c>
      <c r="Q136" s="100" t="s">
        <v>383</v>
      </c>
      <c r="R136" s="100" t="s">
        <v>383</v>
      </c>
      <c r="S136" s="100" t="s">
        <v>383</v>
      </c>
      <c r="T136" s="100" t="s">
        <v>383</v>
      </c>
      <c r="U136" s="100" t="s">
        <v>383</v>
      </c>
      <c r="V136" s="100" t="s">
        <v>383</v>
      </c>
      <c r="W136" s="100" t="s">
        <v>388</v>
      </c>
      <c r="X136" s="100" t="s">
        <v>394</v>
      </c>
      <c r="Y136" s="101" t="s">
        <v>769</v>
      </c>
      <c r="Z136" s="100" t="s">
        <v>383</v>
      </c>
      <c r="AA136" s="100" t="s">
        <v>383</v>
      </c>
      <c r="AB136" s="100" t="s">
        <v>383</v>
      </c>
      <c r="AC136" s="100" t="s">
        <v>383</v>
      </c>
      <c r="AD136" s="100" t="s">
        <v>383</v>
      </c>
      <c r="AE136" s="100" t="s">
        <v>383</v>
      </c>
      <c r="AF136" s="100" t="s">
        <v>383</v>
      </c>
      <c r="AG136" s="100" t="s">
        <v>388</v>
      </c>
      <c r="AH136" s="100" t="s">
        <v>388</v>
      </c>
      <c r="AI136" s="101" t="s">
        <v>383</v>
      </c>
      <c r="AJ136" s="100" t="s">
        <v>383</v>
      </c>
      <c r="AK136" s="100" t="s">
        <v>383</v>
      </c>
      <c r="AL136" s="100" t="s">
        <v>394</v>
      </c>
      <c r="AM136" s="100" t="s">
        <v>388</v>
      </c>
      <c r="AN136" s="174" t="s">
        <v>394</v>
      </c>
      <c r="AO136" s="100" t="s">
        <v>388</v>
      </c>
      <c r="AP136" s="100" t="s">
        <v>388</v>
      </c>
      <c r="AQ136" s="100" t="s">
        <v>394</v>
      </c>
      <c r="AR136" s="100" t="s">
        <v>388</v>
      </c>
      <c r="AS136" s="100" t="s">
        <v>388</v>
      </c>
      <c r="AT136" s="101" t="s">
        <v>394</v>
      </c>
      <c r="AU136" s="101" t="s">
        <v>394</v>
      </c>
      <c r="AV136" s="100" t="s">
        <v>383</v>
      </c>
      <c r="AW136" s="100" t="s">
        <v>383</v>
      </c>
      <c r="AX136" s="100" t="s">
        <v>383</v>
      </c>
      <c r="AY136" s="100" t="s">
        <v>383</v>
      </c>
      <c r="AZ136" s="100" t="s">
        <v>383</v>
      </c>
      <c r="BA136" s="100" t="s">
        <v>383</v>
      </c>
      <c r="BB136" s="100" t="s">
        <v>388</v>
      </c>
      <c r="BC136" s="100" t="s">
        <v>394</v>
      </c>
      <c r="BD136" s="61"/>
    </row>
    <row r="137" spans="2:56" ht="14.25">
      <c r="B137" s="83"/>
      <c r="C137" s="120"/>
      <c r="D137" s="68"/>
      <c r="E137" s="53"/>
      <c r="F137" s="220"/>
      <c r="G137" s="268"/>
      <c r="H137" s="268"/>
      <c r="I137" s="268"/>
      <c r="J137" s="100"/>
      <c r="K137" s="100"/>
      <c r="L137" s="100"/>
      <c r="M137" s="100"/>
      <c r="N137" s="100"/>
      <c r="O137" s="101"/>
      <c r="P137" s="100"/>
      <c r="Q137" s="100"/>
      <c r="R137" s="100"/>
      <c r="S137" s="100"/>
      <c r="T137" s="100"/>
      <c r="U137" s="100"/>
      <c r="V137" s="100"/>
      <c r="W137" s="100"/>
      <c r="X137" s="100"/>
      <c r="Y137" s="101"/>
      <c r="Z137" s="101"/>
      <c r="AA137" s="100"/>
      <c r="AB137" s="100"/>
      <c r="AC137" s="100"/>
      <c r="AD137" s="100"/>
      <c r="AE137" s="100"/>
      <c r="AF137" s="100"/>
      <c r="AG137" s="100"/>
      <c r="AH137" s="100"/>
      <c r="AI137" s="101"/>
      <c r="AJ137" s="100"/>
      <c r="AK137" s="100"/>
      <c r="AL137" s="100"/>
      <c r="AM137" s="100"/>
      <c r="AN137" s="174"/>
      <c r="AO137" s="100"/>
      <c r="AP137" s="100"/>
      <c r="AQ137" s="100"/>
      <c r="AR137" s="100"/>
      <c r="AS137" s="100"/>
      <c r="AT137" s="101"/>
      <c r="AU137" s="101"/>
      <c r="AV137" s="100"/>
      <c r="AW137" s="100"/>
      <c r="AX137" s="100"/>
      <c r="AY137" s="100"/>
      <c r="AZ137" s="100"/>
      <c r="BA137" s="100"/>
      <c r="BB137" s="100"/>
      <c r="BC137" s="100"/>
      <c r="BD137" s="61"/>
    </row>
    <row r="138" spans="2:56" ht="14.25">
      <c r="B138" s="83" t="s">
        <v>72</v>
      </c>
      <c r="C138" s="120" t="s">
        <v>71</v>
      </c>
      <c r="D138" s="68"/>
      <c r="E138" s="53"/>
      <c r="F138" s="220"/>
      <c r="G138" s="268"/>
      <c r="H138" s="268"/>
      <c r="I138" s="268"/>
      <c r="J138" s="100"/>
      <c r="K138" s="100"/>
      <c r="L138" s="100"/>
      <c r="M138" s="100"/>
      <c r="N138" s="100"/>
      <c r="O138" s="101"/>
      <c r="P138" s="100"/>
      <c r="Q138" s="100"/>
      <c r="R138" s="100"/>
      <c r="S138" s="100"/>
      <c r="T138" s="100"/>
      <c r="U138" s="100"/>
      <c r="V138" s="100"/>
      <c r="W138" s="100"/>
      <c r="X138" s="100"/>
      <c r="Y138" s="101"/>
      <c r="Z138" s="101"/>
      <c r="AA138" s="100"/>
      <c r="AB138" s="100"/>
      <c r="AC138" s="100"/>
      <c r="AD138" s="100"/>
      <c r="AE138" s="100"/>
      <c r="AF138" s="100"/>
      <c r="AG138" s="100"/>
      <c r="AH138" s="100"/>
      <c r="AI138" s="101"/>
      <c r="AJ138" s="100"/>
      <c r="AK138" s="100"/>
      <c r="AL138" s="100"/>
      <c r="AM138" s="100"/>
      <c r="AN138" s="174"/>
      <c r="AO138" s="100"/>
      <c r="AP138" s="100"/>
      <c r="AQ138" s="100"/>
      <c r="AR138" s="100"/>
      <c r="AS138" s="100"/>
      <c r="AT138" s="101"/>
      <c r="AU138" s="101"/>
      <c r="AV138" s="100"/>
      <c r="AW138" s="100"/>
      <c r="AX138" s="100"/>
      <c r="AY138" s="100"/>
      <c r="AZ138" s="100"/>
      <c r="BA138" s="100"/>
      <c r="BB138" s="100"/>
      <c r="BC138" s="100"/>
      <c r="BD138" s="61"/>
    </row>
    <row r="139" spans="2:56" ht="28.5">
      <c r="B139" s="83"/>
      <c r="C139" s="128" t="s">
        <v>283</v>
      </c>
      <c r="D139" s="68" t="s">
        <v>286</v>
      </c>
      <c r="E139" s="53"/>
      <c r="F139" s="220" t="s">
        <v>388</v>
      </c>
      <c r="G139" s="268" t="s">
        <v>388</v>
      </c>
      <c r="H139" s="268" t="s">
        <v>388</v>
      </c>
      <c r="I139" s="268" t="s">
        <v>388</v>
      </c>
      <c r="J139" s="101" t="s">
        <v>388</v>
      </c>
      <c r="K139" s="100" t="s">
        <v>388</v>
      </c>
      <c r="L139" s="100" t="s">
        <v>388</v>
      </c>
      <c r="M139" s="100" t="s">
        <v>388</v>
      </c>
      <c r="N139" s="100" t="s">
        <v>388</v>
      </c>
      <c r="O139" s="101" t="s">
        <v>388</v>
      </c>
      <c r="P139" s="101" t="s">
        <v>388</v>
      </c>
      <c r="Q139" s="101" t="s">
        <v>388</v>
      </c>
      <c r="R139" s="101" t="s">
        <v>388</v>
      </c>
      <c r="S139" s="101" t="s">
        <v>388</v>
      </c>
      <c r="T139" s="101" t="s">
        <v>388</v>
      </c>
      <c r="U139" s="101" t="s">
        <v>388</v>
      </c>
      <c r="V139" s="101" t="s">
        <v>388</v>
      </c>
      <c r="W139" s="101" t="s">
        <v>388</v>
      </c>
      <c r="X139" s="100" t="s">
        <v>388</v>
      </c>
      <c r="Y139" s="101" t="s">
        <v>388</v>
      </c>
      <c r="Z139" s="101" t="s">
        <v>388</v>
      </c>
      <c r="AA139" s="101" t="s">
        <v>388</v>
      </c>
      <c r="AB139" s="101" t="s">
        <v>388</v>
      </c>
      <c r="AC139" s="101" t="s">
        <v>388</v>
      </c>
      <c r="AD139" s="101" t="s">
        <v>388</v>
      </c>
      <c r="AE139" s="101" t="s">
        <v>388</v>
      </c>
      <c r="AF139" s="101" t="s">
        <v>388</v>
      </c>
      <c r="AG139" s="101" t="s">
        <v>388</v>
      </c>
      <c r="AH139" s="101" t="s">
        <v>388</v>
      </c>
      <c r="AI139" s="101" t="s">
        <v>388</v>
      </c>
      <c r="AJ139" s="101" t="s">
        <v>388</v>
      </c>
      <c r="AK139" s="100" t="s">
        <v>577</v>
      </c>
      <c r="AL139" s="101" t="s">
        <v>388</v>
      </c>
      <c r="AM139" s="101" t="s">
        <v>388</v>
      </c>
      <c r="AN139" s="174" t="s">
        <v>388</v>
      </c>
      <c r="AO139" s="100" t="s">
        <v>388</v>
      </c>
      <c r="AP139" s="100" t="s">
        <v>388</v>
      </c>
      <c r="AQ139" s="101" t="s">
        <v>388</v>
      </c>
      <c r="AR139" s="101" t="s">
        <v>388</v>
      </c>
      <c r="AS139" s="101" t="s">
        <v>388</v>
      </c>
      <c r="AT139" s="101" t="s">
        <v>710</v>
      </c>
      <c r="AU139" s="101" t="s">
        <v>711</v>
      </c>
      <c r="AV139" s="101" t="s">
        <v>388</v>
      </c>
      <c r="AW139" s="101" t="s">
        <v>388</v>
      </c>
      <c r="AX139" s="101" t="s">
        <v>388</v>
      </c>
      <c r="AY139" s="101" t="s">
        <v>388</v>
      </c>
      <c r="AZ139" s="101" t="s">
        <v>388</v>
      </c>
      <c r="BA139" s="101" t="s">
        <v>388</v>
      </c>
      <c r="BB139" s="101" t="s">
        <v>388</v>
      </c>
      <c r="BC139" s="101" t="s">
        <v>388</v>
      </c>
      <c r="BD139" s="64"/>
    </row>
    <row r="140" spans="2:56" ht="28.5">
      <c r="B140" s="83"/>
      <c r="C140" s="128" t="s">
        <v>284</v>
      </c>
      <c r="D140" s="68" t="s">
        <v>285</v>
      </c>
      <c r="E140" s="53"/>
      <c r="F140" s="220" t="s">
        <v>388</v>
      </c>
      <c r="G140" s="268" t="s">
        <v>388</v>
      </c>
      <c r="H140" s="268" t="s">
        <v>388</v>
      </c>
      <c r="I140" s="268" t="s">
        <v>388</v>
      </c>
      <c r="J140" s="101" t="s">
        <v>388</v>
      </c>
      <c r="K140" s="100" t="s">
        <v>388</v>
      </c>
      <c r="L140" s="100" t="s">
        <v>388</v>
      </c>
      <c r="M140" s="100" t="s">
        <v>388</v>
      </c>
      <c r="N140" s="100" t="s">
        <v>388</v>
      </c>
      <c r="O140" s="101" t="s">
        <v>388</v>
      </c>
      <c r="P140" s="100"/>
      <c r="Q140" s="100"/>
      <c r="R140" s="100"/>
      <c r="S140" s="100"/>
      <c r="T140" s="100"/>
      <c r="U140" s="100"/>
      <c r="V140" s="100"/>
      <c r="W140" s="101" t="s">
        <v>388</v>
      </c>
      <c r="X140" s="100" t="s">
        <v>388</v>
      </c>
      <c r="Y140" s="101" t="s">
        <v>388</v>
      </c>
      <c r="Z140" s="101" t="s">
        <v>388</v>
      </c>
      <c r="AA140" s="100"/>
      <c r="AB140" s="100"/>
      <c r="AC140" s="100"/>
      <c r="AD140" s="100"/>
      <c r="AE140" s="100"/>
      <c r="AF140" s="100"/>
      <c r="AG140" s="100"/>
      <c r="AH140" s="101" t="s">
        <v>388</v>
      </c>
      <c r="AI140" s="101"/>
      <c r="AJ140" s="100"/>
      <c r="AK140" s="100"/>
      <c r="AL140" s="100"/>
      <c r="AM140" s="101" t="s">
        <v>388</v>
      </c>
      <c r="AN140" s="174" t="s">
        <v>388</v>
      </c>
      <c r="AO140" s="100" t="s">
        <v>388</v>
      </c>
      <c r="AP140" s="100" t="s">
        <v>388</v>
      </c>
      <c r="AQ140" s="100"/>
      <c r="AR140" s="100"/>
      <c r="AS140" s="101" t="s">
        <v>388</v>
      </c>
      <c r="AT140" s="101" t="s">
        <v>709</v>
      </c>
      <c r="AU140" s="101" t="s">
        <v>709</v>
      </c>
      <c r="AV140" s="100">
        <v>2006</v>
      </c>
      <c r="AW140" s="100">
        <v>2006</v>
      </c>
      <c r="AX140" s="100">
        <v>2006</v>
      </c>
      <c r="AY140" s="100">
        <v>2006</v>
      </c>
      <c r="AZ140" s="100">
        <v>2006</v>
      </c>
      <c r="BA140" s="100">
        <v>2006</v>
      </c>
      <c r="BB140" s="101" t="s">
        <v>388</v>
      </c>
      <c r="BC140" s="100"/>
      <c r="BD140" s="61"/>
    </row>
    <row r="141" spans="2:56" ht="14.25">
      <c r="B141" s="83"/>
      <c r="C141" s="120"/>
      <c r="D141" s="68"/>
      <c r="E141" s="53"/>
      <c r="F141" s="220"/>
      <c r="G141" s="268"/>
      <c r="H141" s="268"/>
      <c r="I141" s="268"/>
      <c r="J141" s="100"/>
      <c r="K141" s="100"/>
      <c r="L141" s="100"/>
      <c r="M141" s="100"/>
      <c r="N141" s="100"/>
      <c r="O141" s="101"/>
      <c r="P141" s="100"/>
      <c r="Q141" s="100"/>
      <c r="R141" s="100"/>
      <c r="S141" s="100"/>
      <c r="T141" s="100"/>
      <c r="U141" s="100"/>
      <c r="V141" s="100"/>
      <c r="W141" s="100"/>
      <c r="X141" s="100"/>
      <c r="Y141" s="101"/>
      <c r="Z141" s="101"/>
      <c r="AA141" s="100"/>
      <c r="AB141" s="100"/>
      <c r="AC141" s="100"/>
      <c r="AD141" s="100"/>
      <c r="AE141" s="100"/>
      <c r="AF141" s="100"/>
      <c r="AG141" s="100"/>
      <c r="AH141" s="100"/>
      <c r="AI141" s="101"/>
      <c r="AJ141" s="100"/>
      <c r="AK141" s="100"/>
      <c r="AL141" s="100"/>
      <c r="AM141" s="100"/>
      <c r="AN141" s="174"/>
      <c r="AO141" s="100"/>
      <c r="AP141" s="100"/>
      <c r="AQ141" s="100"/>
      <c r="AR141" s="100"/>
      <c r="AS141" s="100"/>
      <c r="AT141" s="101"/>
      <c r="AU141" s="101"/>
      <c r="AV141" s="100"/>
      <c r="AW141" s="100"/>
      <c r="AX141" s="100"/>
      <c r="AY141" s="100"/>
      <c r="AZ141" s="100"/>
      <c r="BA141" s="100"/>
      <c r="BB141" s="100"/>
      <c r="BC141" s="100"/>
      <c r="BD141" s="61"/>
    </row>
    <row r="142" spans="2:56" ht="14.25">
      <c r="B142" s="83" t="s">
        <v>66</v>
      </c>
      <c r="C142" s="120" t="s">
        <v>693</v>
      </c>
      <c r="D142" s="68"/>
      <c r="E142" s="53"/>
      <c r="F142" s="220"/>
      <c r="G142" s="268"/>
      <c r="H142" s="268"/>
      <c r="I142" s="268"/>
      <c r="J142" s="100"/>
      <c r="K142" s="100"/>
      <c r="L142" s="100"/>
      <c r="M142" s="100"/>
      <c r="N142" s="100"/>
      <c r="O142" s="101"/>
      <c r="P142" s="100"/>
      <c r="Q142" s="100"/>
      <c r="R142" s="100"/>
      <c r="S142" s="100"/>
      <c r="T142" s="100"/>
      <c r="U142" s="100"/>
      <c r="V142" s="100"/>
      <c r="W142" s="100"/>
      <c r="X142" s="100"/>
      <c r="Y142" s="101"/>
      <c r="Z142" s="101"/>
      <c r="AA142" s="100"/>
      <c r="AB142" s="100"/>
      <c r="AC142" s="100"/>
      <c r="AD142" s="100"/>
      <c r="AE142" s="100"/>
      <c r="AF142" s="100"/>
      <c r="AG142" s="100"/>
      <c r="AH142" s="100"/>
      <c r="AI142" s="101"/>
      <c r="AJ142" s="100"/>
      <c r="AK142" s="100"/>
      <c r="AL142" s="100"/>
      <c r="AM142" s="100"/>
      <c r="AN142" s="174"/>
      <c r="AO142" s="100"/>
      <c r="AP142" s="100"/>
      <c r="AQ142" s="100"/>
      <c r="AR142" s="100"/>
      <c r="AS142" s="100"/>
      <c r="AT142" s="101"/>
      <c r="AU142" s="101"/>
      <c r="AV142" s="100"/>
      <c r="AW142" s="100"/>
      <c r="AX142" s="100"/>
      <c r="AY142" s="100"/>
      <c r="AZ142" s="100"/>
      <c r="BA142" s="100"/>
      <c r="BB142" s="100"/>
      <c r="BC142" s="100"/>
      <c r="BD142" s="61"/>
    </row>
    <row r="143" spans="2:56" ht="37.5">
      <c r="B143" s="83"/>
      <c r="C143" s="128" t="s">
        <v>694</v>
      </c>
      <c r="D143" s="68" t="s">
        <v>287</v>
      </c>
      <c r="E143" s="53"/>
      <c r="F143" s="220" t="s">
        <v>388</v>
      </c>
      <c r="G143" s="268" t="s">
        <v>388</v>
      </c>
      <c r="H143" s="268" t="s">
        <v>388</v>
      </c>
      <c r="I143" s="268" t="s">
        <v>388</v>
      </c>
      <c r="J143" s="101" t="s">
        <v>388</v>
      </c>
      <c r="K143" s="100" t="s">
        <v>388</v>
      </c>
      <c r="L143" s="100" t="s">
        <v>388</v>
      </c>
      <c r="M143" s="100" t="s">
        <v>388</v>
      </c>
      <c r="N143" s="100" t="s">
        <v>388</v>
      </c>
      <c r="O143" s="101" t="s">
        <v>388</v>
      </c>
      <c r="P143" s="101" t="s">
        <v>388</v>
      </c>
      <c r="Q143" s="101" t="s">
        <v>388</v>
      </c>
      <c r="R143" s="101" t="s">
        <v>388</v>
      </c>
      <c r="S143" s="101" t="s">
        <v>388</v>
      </c>
      <c r="T143" s="101" t="s">
        <v>388</v>
      </c>
      <c r="U143" s="101" t="s">
        <v>388</v>
      </c>
      <c r="V143" s="101" t="s">
        <v>388</v>
      </c>
      <c r="W143" s="101" t="s">
        <v>388</v>
      </c>
      <c r="X143" s="100" t="s">
        <v>388</v>
      </c>
      <c r="Y143" s="101" t="s">
        <v>388</v>
      </c>
      <c r="Z143" s="101" t="s">
        <v>388</v>
      </c>
      <c r="AA143" s="101" t="s">
        <v>388</v>
      </c>
      <c r="AB143" s="101" t="s">
        <v>388</v>
      </c>
      <c r="AC143" s="101" t="s">
        <v>388</v>
      </c>
      <c r="AD143" s="101" t="s">
        <v>388</v>
      </c>
      <c r="AE143" s="101" t="s">
        <v>388</v>
      </c>
      <c r="AF143" s="101" t="s">
        <v>388</v>
      </c>
      <c r="AG143" s="101" t="s">
        <v>388</v>
      </c>
      <c r="AH143" s="101" t="s">
        <v>388</v>
      </c>
      <c r="AI143" s="101" t="s">
        <v>388</v>
      </c>
      <c r="AJ143" s="101" t="s">
        <v>388</v>
      </c>
      <c r="AK143" s="101" t="s">
        <v>388</v>
      </c>
      <c r="AL143" s="101" t="s">
        <v>388</v>
      </c>
      <c r="AM143" s="101" t="s">
        <v>388</v>
      </c>
      <c r="AN143" s="174" t="s">
        <v>388</v>
      </c>
      <c r="AO143" s="100" t="s">
        <v>388</v>
      </c>
      <c r="AP143" s="100" t="s">
        <v>388</v>
      </c>
      <c r="AQ143" s="101" t="s">
        <v>388</v>
      </c>
      <c r="AR143" s="101" t="s">
        <v>388</v>
      </c>
      <c r="AS143" s="101" t="s">
        <v>388</v>
      </c>
      <c r="AT143" s="101" t="s">
        <v>596</v>
      </c>
      <c r="AU143" s="101" t="s">
        <v>596</v>
      </c>
      <c r="AV143" s="101" t="s">
        <v>388</v>
      </c>
      <c r="AW143" s="101" t="s">
        <v>388</v>
      </c>
      <c r="AX143" s="101" t="s">
        <v>388</v>
      </c>
      <c r="AY143" s="101" t="s">
        <v>388</v>
      </c>
      <c r="AZ143" s="101" t="s">
        <v>388</v>
      </c>
      <c r="BA143" s="101" t="s">
        <v>388</v>
      </c>
      <c r="BB143" s="101" t="s">
        <v>388</v>
      </c>
      <c r="BC143" s="101" t="s">
        <v>388</v>
      </c>
      <c r="BD143" s="64"/>
    </row>
    <row r="144" spans="2:56" ht="37.5">
      <c r="B144" s="83"/>
      <c r="C144" s="128" t="s">
        <v>695</v>
      </c>
      <c r="D144" s="68" t="s">
        <v>287</v>
      </c>
      <c r="E144" s="53"/>
      <c r="F144" s="220" t="s">
        <v>388</v>
      </c>
      <c r="G144" s="268" t="s">
        <v>388</v>
      </c>
      <c r="H144" s="268" t="s">
        <v>388</v>
      </c>
      <c r="I144" s="268" t="s">
        <v>388</v>
      </c>
      <c r="J144" s="101" t="s">
        <v>388</v>
      </c>
      <c r="K144" s="100" t="s">
        <v>388</v>
      </c>
      <c r="L144" s="100" t="s">
        <v>388</v>
      </c>
      <c r="M144" s="100" t="s">
        <v>388</v>
      </c>
      <c r="N144" s="100" t="s">
        <v>388</v>
      </c>
      <c r="O144" s="101" t="s">
        <v>388</v>
      </c>
      <c r="P144" s="101" t="s">
        <v>388</v>
      </c>
      <c r="Q144" s="101" t="s">
        <v>388</v>
      </c>
      <c r="R144" s="101" t="s">
        <v>388</v>
      </c>
      <c r="S144" s="101" t="s">
        <v>388</v>
      </c>
      <c r="T144" s="101" t="s">
        <v>388</v>
      </c>
      <c r="U144" s="101" t="s">
        <v>388</v>
      </c>
      <c r="V144" s="101" t="s">
        <v>388</v>
      </c>
      <c r="W144" s="101" t="s">
        <v>388</v>
      </c>
      <c r="X144" s="100" t="s">
        <v>388</v>
      </c>
      <c r="Y144" s="101" t="s">
        <v>773</v>
      </c>
      <c r="Z144" s="101" t="s">
        <v>388</v>
      </c>
      <c r="AA144" s="101" t="s">
        <v>388</v>
      </c>
      <c r="AB144" s="101" t="s">
        <v>388</v>
      </c>
      <c r="AC144" s="101" t="s">
        <v>388</v>
      </c>
      <c r="AD144" s="101" t="s">
        <v>388</v>
      </c>
      <c r="AE144" s="101" t="s">
        <v>388</v>
      </c>
      <c r="AF144" s="101" t="s">
        <v>388</v>
      </c>
      <c r="AG144" s="100" t="s">
        <v>388</v>
      </c>
      <c r="AH144" s="101" t="s">
        <v>388</v>
      </c>
      <c r="AI144" s="101" t="s">
        <v>388</v>
      </c>
      <c r="AJ144" s="101" t="s">
        <v>388</v>
      </c>
      <c r="AK144" s="100">
        <v>16</v>
      </c>
      <c r="AL144" s="100">
        <v>85.3</v>
      </c>
      <c r="AM144" s="101" t="s">
        <v>388</v>
      </c>
      <c r="AN144" s="174" t="s">
        <v>388</v>
      </c>
      <c r="AO144" s="100" t="s">
        <v>388</v>
      </c>
      <c r="AP144" s="100" t="s">
        <v>388</v>
      </c>
      <c r="AQ144" s="101" t="s">
        <v>388</v>
      </c>
      <c r="AR144" s="100" t="s">
        <v>388</v>
      </c>
      <c r="AS144" s="101" t="s">
        <v>388</v>
      </c>
      <c r="AT144" s="101" t="s">
        <v>596</v>
      </c>
      <c r="AU144" s="101" t="s">
        <v>596</v>
      </c>
      <c r="AV144" s="101" t="s">
        <v>388</v>
      </c>
      <c r="AW144" s="101" t="s">
        <v>388</v>
      </c>
      <c r="AX144" s="101" t="s">
        <v>388</v>
      </c>
      <c r="AY144" s="101" t="s">
        <v>388</v>
      </c>
      <c r="AZ144" s="101" t="s">
        <v>388</v>
      </c>
      <c r="BA144" s="101" t="s">
        <v>388</v>
      </c>
      <c r="BB144" s="101" t="s">
        <v>388</v>
      </c>
      <c r="BC144" s="101" t="s">
        <v>388</v>
      </c>
      <c r="BD144" s="61"/>
    </row>
    <row r="145" spans="2:56" ht="28.5">
      <c r="B145" s="83"/>
      <c r="C145" s="128" t="s">
        <v>288</v>
      </c>
      <c r="D145" s="68" t="s">
        <v>287</v>
      </c>
      <c r="E145" s="53"/>
      <c r="F145" s="220" t="s">
        <v>388</v>
      </c>
      <c r="G145" s="268" t="s">
        <v>388</v>
      </c>
      <c r="H145" s="268" t="s">
        <v>388</v>
      </c>
      <c r="I145" s="268" t="s">
        <v>388</v>
      </c>
      <c r="J145" s="101" t="s">
        <v>388</v>
      </c>
      <c r="K145" s="100" t="s">
        <v>388</v>
      </c>
      <c r="L145" s="100" t="s">
        <v>388</v>
      </c>
      <c r="M145" s="100" t="s">
        <v>388</v>
      </c>
      <c r="N145" s="100" t="s">
        <v>388</v>
      </c>
      <c r="O145" s="101" t="s">
        <v>388</v>
      </c>
      <c r="P145" s="101" t="s">
        <v>388</v>
      </c>
      <c r="Q145" s="101" t="s">
        <v>388</v>
      </c>
      <c r="R145" s="101" t="s">
        <v>388</v>
      </c>
      <c r="S145" s="101" t="s">
        <v>388</v>
      </c>
      <c r="T145" s="101" t="s">
        <v>388</v>
      </c>
      <c r="U145" s="101" t="s">
        <v>388</v>
      </c>
      <c r="V145" s="101" t="s">
        <v>388</v>
      </c>
      <c r="W145" s="101" t="s">
        <v>388</v>
      </c>
      <c r="X145" s="100" t="s">
        <v>388</v>
      </c>
      <c r="Y145" s="101" t="s">
        <v>774</v>
      </c>
      <c r="Z145" s="101" t="s">
        <v>388</v>
      </c>
      <c r="AA145" s="101" t="s">
        <v>388</v>
      </c>
      <c r="AB145" s="101" t="s">
        <v>388</v>
      </c>
      <c r="AC145" s="101" t="s">
        <v>388</v>
      </c>
      <c r="AD145" s="101" t="s">
        <v>388</v>
      </c>
      <c r="AE145" s="101" t="s">
        <v>388</v>
      </c>
      <c r="AF145" s="101" t="s">
        <v>388</v>
      </c>
      <c r="AG145" s="101" t="s">
        <v>388</v>
      </c>
      <c r="AH145" s="101" t="s">
        <v>388</v>
      </c>
      <c r="AI145" s="101" t="s">
        <v>388</v>
      </c>
      <c r="AJ145" s="101" t="s">
        <v>388</v>
      </c>
      <c r="AK145" s="101" t="s">
        <v>388</v>
      </c>
      <c r="AL145" s="101" t="s">
        <v>388</v>
      </c>
      <c r="AM145" s="101" t="s">
        <v>388</v>
      </c>
      <c r="AN145" s="174" t="s">
        <v>835</v>
      </c>
      <c r="AO145" s="100" t="s">
        <v>388</v>
      </c>
      <c r="AP145" s="100" t="s">
        <v>388</v>
      </c>
      <c r="AQ145" s="101" t="s">
        <v>388</v>
      </c>
      <c r="AR145" s="101" t="s">
        <v>388</v>
      </c>
      <c r="AS145" s="101" t="s">
        <v>388</v>
      </c>
      <c r="AT145" s="101" t="s">
        <v>597</v>
      </c>
      <c r="AU145" s="101" t="s">
        <v>598</v>
      </c>
      <c r="AV145" s="101" t="s">
        <v>388</v>
      </c>
      <c r="AW145" s="101" t="s">
        <v>388</v>
      </c>
      <c r="AX145" s="101" t="s">
        <v>388</v>
      </c>
      <c r="AY145" s="101" t="s">
        <v>388</v>
      </c>
      <c r="AZ145" s="101" t="s">
        <v>388</v>
      </c>
      <c r="BA145" s="101" t="s">
        <v>388</v>
      </c>
      <c r="BB145" s="101" t="s">
        <v>388</v>
      </c>
      <c r="BC145" s="101" t="s">
        <v>388</v>
      </c>
      <c r="BD145" s="64"/>
    </row>
    <row r="146" spans="2:56" ht="37.5">
      <c r="B146" s="83"/>
      <c r="C146" s="128" t="s">
        <v>696</v>
      </c>
      <c r="D146" s="68" t="s">
        <v>280</v>
      </c>
      <c r="E146" s="53"/>
      <c r="F146" s="220" t="s">
        <v>388</v>
      </c>
      <c r="G146" s="268"/>
      <c r="H146" s="268"/>
      <c r="I146" s="268"/>
      <c r="J146" s="100" t="s">
        <v>388</v>
      </c>
      <c r="K146" s="100" t="s">
        <v>388</v>
      </c>
      <c r="L146" s="100" t="s">
        <v>394</v>
      </c>
      <c r="M146" s="100" t="s">
        <v>394</v>
      </c>
      <c r="N146" s="100" t="s">
        <v>394</v>
      </c>
      <c r="O146" s="101" t="s">
        <v>388</v>
      </c>
      <c r="P146" s="100" t="s">
        <v>388</v>
      </c>
      <c r="Q146" s="100" t="s">
        <v>388</v>
      </c>
      <c r="R146" s="100" t="s">
        <v>388</v>
      </c>
      <c r="S146" s="100" t="s">
        <v>388</v>
      </c>
      <c r="T146" s="100" t="s">
        <v>388</v>
      </c>
      <c r="U146" s="100" t="s">
        <v>388</v>
      </c>
      <c r="V146" s="100" t="s">
        <v>388</v>
      </c>
      <c r="W146" s="100" t="s">
        <v>388</v>
      </c>
      <c r="X146" s="100" t="s">
        <v>388</v>
      </c>
      <c r="Y146" s="101" t="s">
        <v>387</v>
      </c>
      <c r="Z146" s="101" t="s">
        <v>394</v>
      </c>
      <c r="AA146" s="100" t="s">
        <v>388</v>
      </c>
      <c r="AB146" s="100" t="s">
        <v>388</v>
      </c>
      <c r="AC146" s="100" t="s">
        <v>388</v>
      </c>
      <c r="AD146" s="100" t="s">
        <v>388</v>
      </c>
      <c r="AE146" s="100" t="s">
        <v>388</v>
      </c>
      <c r="AF146" s="100" t="s">
        <v>388</v>
      </c>
      <c r="AG146" s="100" t="s">
        <v>388</v>
      </c>
      <c r="AH146" s="100" t="s">
        <v>388</v>
      </c>
      <c r="AI146" s="101" t="s">
        <v>388</v>
      </c>
      <c r="AJ146" s="100" t="s">
        <v>388</v>
      </c>
      <c r="AK146" s="100" t="s">
        <v>383</v>
      </c>
      <c r="AL146" s="100">
        <v>170.7</v>
      </c>
      <c r="AM146" s="100" t="s">
        <v>388</v>
      </c>
      <c r="AN146" s="174" t="s">
        <v>388</v>
      </c>
      <c r="AO146" s="100"/>
      <c r="AP146" s="100" t="s">
        <v>394</v>
      </c>
      <c r="AQ146" s="100" t="s">
        <v>388</v>
      </c>
      <c r="AR146" s="100" t="s">
        <v>388</v>
      </c>
      <c r="AS146" s="100" t="s">
        <v>388</v>
      </c>
      <c r="AT146" s="101" t="s">
        <v>387</v>
      </c>
      <c r="AU146" s="101" t="s">
        <v>387</v>
      </c>
      <c r="AV146" s="100" t="s">
        <v>388</v>
      </c>
      <c r="AW146" s="100" t="s">
        <v>388</v>
      </c>
      <c r="AX146" s="100" t="s">
        <v>388</v>
      </c>
      <c r="AY146" s="100" t="s">
        <v>388</v>
      </c>
      <c r="AZ146" s="100" t="s">
        <v>388</v>
      </c>
      <c r="BA146" s="100" t="s">
        <v>388</v>
      </c>
      <c r="BB146" s="100" t="s">
        <v>388</v>
      </c>
      <c r="BC146" s="100" t="s">
        <v>388</v>
      </c>
      <c r="BD146" s="61"/>
    </row>
    <row r="147" spans="2:56" ht="14.25">
      <c r="B147" s="83"/>
      <c r="C147" s="120"/>
      <c r="D147" s="68"/>
      <c r="E147" s="53"/>
      <c r="F147" s="220"/>
      <c r="G147" s="268"/>
      <c r="H147" s="268"/>
      <c r="I147" s="268"/>
      <c r="J147" s="100"/>
      <c r="K147" s="100"/>
      <c r="L147" s="100"/>
      <c r="M147" s="100"/>
      <c r="N147" s="100"/>
      <c r="O147" s="101"/>
      <c r="P147" s="100"/>
      <c r="Q147" s="100"/>
      <c r="R147" s="100"/>
      <c r="S147" s="100"/>
      <c r="T147" s="100"/>
      <c r="U147" s="100"/>
      <c r="V147" s="100"/>
      <c r="W147" s="100"/>
      <c r="X147" s="100"/>
      <c r="Y147" s="101"/>
      <c r="Z147" s="101"/>
      <c r="AA147" s="100"/>
      <c r="AB147" s="100"/>
      <c r="AC147" s="100"/>
      <c r="AD147" s="100"/>
      <c r="AE147" s="100"/>
      <c r="AF147" s="100"/>
      <c r="AG147" s="100"/>
      <c r="AH147" s="100"/>
      <c r="AI147" s="101"/>
      <c r="AJ147" s="100"/>
      <c r="AK147" s="100"/>
      <c r="AL147" s="100"/>
      <c r="AM147" s="100"/>
      <c r="AN147" s="174"/>
      <c r="AO147" s="100"/>
      <c r="AP147" s="100"/>
      <c r="AQ147" s="100"/>
      <c r="AR147" s="100"/>
      <c r="AS147" s="100"/>
      <c r="AT147" s="101"/>
      <c r="AU147" s="101"/>
      <c r="AV147" s="100"/>
      <c r="AW147" s="100"/>
      <c r="AX147" s="100"/>
      <c r="AY147" s="100"/>
      <c r="AZ147" s="100"/>
      <c r="BA147" s="100"/>
      <c r="BB147" s="100"/>
      <c r="BC147" s="100"/>
      <c r="BD147" s="61"/>
    </row>
    <row r="148" spans="2:56" ht="28.5">
      <c r="B148" s="83" t="s">
        <v>68</v>
      </c>
      <c r="C148" s="120" t="s">
        <v>67</v>
      </c>
      <c r="D148" s="68" t="s">
        <v>305</v>
      </c>
      <c r="E148" s="53"/>
      <c r="F148" s="220" t="s">
        <v>388</v>
      </c>
      <c r="G148" s="268" t="s">
        <v>388</v>
      </c>
      <c r="H148" s="268" t="s">
        <v>388</v>
      </c>
      <c r="I148" s="268" t="s">
        <v>388</v>
      </c>
      <c r="J148" s="100" t="s">
        <v>388</v>
      </c>
      <c r="K148" s="100" t="s">
        <v>388</v>
      </c>
      <c r="L148" s="100" t="s">
        <v>388</v>
      </c>
      <c r="M148" s="100" t="s">
        <v>388</v>
      </c>
      <c r="N148" s="100" t="s">
        <v>388</v>
      </c>
      <c r="O148" s="101"/>
      <c r="P148" s="100" t="s">
        <v>388</v>
      </c>
      <c r="Q148" s="100" t="s">
        <v>388</v>
      </c>
      <c r="R148" s="100" t="s">
        <v>388</v>
      </c>
      <c r="S148" s="100" t="s">
        <v>388</v>
      </c>
      <c r="T148" s="100" t="s">
        <v>388</v>
      </c>
      <c r="U148" s="100" t="s">
        <v>388</v>
      </c>
      <c r="V148" s="100" t="s">
        <v>388</v>
      </c>
      <c r="W148" s="100" t="s">
        <v>388</v>
      </c>
      <c r="X148" s="100" t="s">
        <v>388</v>
      </c>
      <c r="Y148" s="101" t="s">
        <v>388</v>
      </c>
      <c r="Z148" s="100" t="s">
        <v>388</v>
      </c>
      <c r="AA148" s="100" t="s">
        <v>388</v>
      </c>
      <c r="AB148" s="100" t="s">
        <v>388</v>
      </c>
      <c r="AC148" s="100" t="s">
        <v>388</v>
      </c>
      <c r="AD148" s="100" t="s">
        <v>388</v>
      </c>
      <c r="AE148" s="100" t="s">
        <v>388</v>
      </c>
      <c r="AF148" s="100" t="s">
        <v>388</v>
      </c>
      <c r="AG148" s="100" t="s">
        <v>388</v>
      </c>
      <c r="AH148" s="100" t="s">
        <v>388</v>
      </c>
      <c r="AI148" s="101" t="s">
        <v>388</v>
      </c>
      <c r="AJ148" s="100" t="s">
        <v>388</v>
      </c>
      <c r="AK148" s="100" t="s">
        <v>388</v>
      </c>
      <c r="AL148" s="100" t="s">
        <v>388</v>
      </c>
      <c r="AM148" s="100" t="s">
        <v>388</v>
      </c>
      <c r="AN148" s="174" t="s">
        <v>388</v>
      </c>
      <c r="AO148" s="100" t="s">
        <v>388</v>
      </c>
      <c r="AP148" s="100" t="s">
        <v>388</v>
      </c>
      <c r="AQ148" s="100" t="s">
        <v>388</v>
      </c>
      <c r="AR148" s="100" t="s">
        <v>388</v>
      </c>
      <c r="AS148" s="100" t="s">
        <v>388</v>
      </c>
      <c r="AT148" s="100" t="s">
        <v>388</v>
      </c>
      <c r="AU148" s="100" t="s">
        <v>388</v>
      </c>
      <c r="AV148" s="100" t="s">
        <v>388</v>
      </c>
      <c r="AW148" s="100" t="s">
        <v>388</v>
      </c>
      <c r="AX148" s="100" t="s">
        <v>388</v>
      </c>
      <c r="AY148" s="100" t="s">
        <v>388</v>
      </c>
      <c r="AZ148" s="100" t="s">
        <v>388</v>
      </c>
      <c r="BA148" s="100" t="s">
        <v>388</v>
      </c>
      <c r="BB148" s="100" t="s">
        <v>388</v>
      </c>
      <c r="BC148" s="100" t="s">
        <v>388</v>
      </c>
      <c r="BD148" s="61"/>
    </row>
    <row r="149" spans="2:56" ht="14.25">
      <c r="B149" s="83"/>
      <c r="C149" s="128" t="s">
        <v>289</v>
      </c>
      <c r="D149" s="68" t="s">
        <v>290</v>
      </c>
      <c r="E149" s="53"/>
      <c r="F149" s="220"/>
      <c r="G149" s="268" t="s">
        <v>388</v>
      </c>
      <c r="H149" s="268" t="s">
        <v>388</v>
      </c>
      <c r="I149" s="268" t="s">
        <v>388</v>
      </c>
      <c r="J149" s="100" t="s">
        <v>388</v>
      </c>
      <c r="K149" s="100" t="s">
        <v>388</v>
      </c>
      <c r="L149" s="100" t="s">
        <v>388</v>
      </c>
      <c r="M149" s="100" t="s">
        <v>388</v>
      </c>
      <c r="N149" s="100" t="s">
        <v>388</v>
      </c>
      <c r="O149" s="101" t="s">
        <v>388</v>
      </c>
      <c r="P149" s="101" t="s">
        <v>388</v>
      </c>
      <c r="Q149" s="101" t="s">
        <v>388</v>
      </c>
      <c r="R149" s="101" t="s">
        <v>388</v>
      </c>
      <c r="S149" s="101" t="s">
        <v>388</v>
      </c>
      <c r="T149" s="101" t="s">
        <v>388</v>
      </c>
      <c r="U149" s="101" t="s">
        <v>388</v>
      </c>
      <c r="V149" s="101" t="s">
        <v>388</v>
      </c>
      <c r="W149" s="100" t="s">
        <v>388</v>
      </c>
      <c r="X149" s="100">
        <v>14</v>
      </c>
      <c r="Y149" s="101" t="s">
        <v>388</v>
      </c>
      <c r="Z149" s="101" t="s">
        <v>388</v>
      </c>
      <c r="AA149" s="101" t="s">
        <v>388</v>
      </c>
      <c r="AB149" s="101" t="s">
        <v>388</v>
      </c>
      <c r="AC149" s="101" t="s">
        <v>388</v>
      </c>
      <c r="AD149" s="101" t="s">
        <v>388</v>
      </c>
      <c r="AE149" s="101" t="s">
        <v>388</v>
      </c>
      <c r="AF149" s="101" t="s">
        <v>388</v>
      </c>
      <c r="AG149" s="100"/>
      <c r="AH149" s="100" t="s">
        <v>388</v>
      </c>
      <c r="AI149" s="101"/>
      <c r="AJ149" s="101" t="s">
        <v>388</v>
      </c>
      <c r="AK149" s="100">
        <v>4</v>
      </c>
      <c r="AL149" s="100">
        <v>3</v>
      </c>
      <c r="AM149" s="100" t="s">
        <v>388</v>
      </c>
      <c r="AN149" s="174" t="s">
        <v>811</v>
      </c>
      <c r="AO149" s="100" t="s">
        <v>388</v>
      </c>
      <c r="AP149" s="100" t="s">
        <v>388</v>
      </c>
      <c r="AQ149" s="100" t="s">
        <v>578</v>
      </c>
      <c r="AR149" s="100"/>
      <c r="AS149" s="100" t="s">
        <v>388</v>
      </c>
      <c r="AT149" s="101">
        <v>3</v>
      </c>
      <c r="AU149" s="101">
        <v>3</v>
      </c>
      <c r="AV149" s="101" t="s">
        <v>388</v>
      </c>
      <c r="AW149" s="101" t="s">
        <v>388</v>
      </c>
      <c r="AX149" s="101" t="s">
        <v>388</v>
      </c>
      <c r="AY149" s="101" t="s">
        <v>388</v>
      </c>
      <c r="AZ149" s="101" t="s">
        <v>388</v>
      </c>
      <c r="BA149" s="101" t="s">
        <v>388</v>
      </c>
      <c r="BB149" s="100" t="s">
        <v>388</v>
      </c>
      <c r="BC149" s="100">
        <v>64</v>
      </c>
      <c r="BD149" s="61"/>
    </row>
    <row r="150" spans="2:56" ht="37.5">
      <c r="B150" s="83"/>
      <c r="C150" s="128" t="s">
        <v>697</v>
      </c>
      <c r="D150" s="68" t="s">
        <v>291</v>
      </c>
      <c r="E150" s="53"/>
      <c r="F150" s="220" t="s">
        <v>388</v>
      </c>
      <c r="G150" s="268" t="s">
        <v>388</v>
      </c>
      <c r="H150" s="268" t="s">
        <v>388</v>
      </c>
      <c r="I150" s="268" t="s">
        <v>388</v>
      </c>
      <c r="J150" s="101" t="s">
        <v>388</v>
      </c>
      <c r="K150" s="100" t="s">
        <v>388</v>
      </c>
      <c r="L150" s="100" t="s">
        <v>388</v>
      </c>
      <c r="M150" s="100" t="s">
        <v>505</v>
      </c>
      <c r="N150" s="100" t="s">
        <v>504</v>
      </c>
      <c r="O150" s="101" t="s">
        <v>388</v>
      </c>
      <c r="P150" s="101" t="s">
        <v>388</v>
      </c>
      <c r="Q150" s="101" t="s">
        <v>388</v>
      </c>
      <c r="R150" s="101" t="s">
        <v>388</v>
      </c>
      <c r="S150" s="101" t="s">
        <v>388</v>
      </c>
      <c r="T150" s="101" t="s">
        <v>388</v>
      </c>
      <c r="U150" s="101" t="s">
        <v>388</v>
      </c>
      <c r="V150" s="101" t="s">
        <v>388</v>
      </c>
      <c r="W150" s="101" t="s">
        <v>388</v>
      </c>
      <c r="X150" s="100" t="s">
        <v>388</v>
      </c>
      <c r="Y150" s="101" t="s">
        <v>388</v>
      </c>
      <c r="Z150" s="101" t="s">
        <v>388</v>
      </c>
      <c r="AA150" s="101" t="s">
        <v>388</v>
      </c>
      <c r="AB150" s="101" t="s">
        <v>388</v>
      </c>
      <c r="AC150" s="101" t="s">
        <v>388</v>
      </c>
      <c r="AD150" s="101" t="s">
        <v>388</v>
      </c>
      <c r="AE150" s="101" t="s">
        <v>388</v>
      </c>
      <c r="AF150" s="101" t="s">
        <v>388</v>
      </c>
      <c r="AG150" s="101" t="s">
        <v>388</v>
      </c>
      <c r="AH150" s="101" t="s">
        <v>388</v>
      </c>
      <c r="AI150" s="101" t="s">
        <v>388</v>
      </c>
      <c r="AJ150" s="101" t="s">
        <v>388</v>
      </c>
      <c r="AK150" s="101" t="s">
        <v>388</v>
      </c>
      <c r="AL150" s="101" t="s">
        <v>388</v>
      </c>
      <c r="AM150" s="101" t="s">
        <v>388</v>
      </c>
      <c r="AN150" s="174" t="s">
        <v>388</v>
      </c>
      <c r="AO150" s="100" t="s">
        <v>388</v>
      </c>
      <c r="AP150" s="100" t="s">
        <v>388</v>
      </c>
      <c r="AQ150" s="101" t="s">
        <v>388</v>
      </c>
      <c r="AR150" s="101" t="s">
        <v>388</v>
      </c>
      <c r="AS150" s="101" t="s">
        <v>388</v>
      </c>
      <c r="AT150" s="101" t="s">
        <v>388</v>
      </c>
      <c r="AU150" s="101" t="s">
        <v>388</v>
      </c>
      <c r="AV150" s="101" t="s">
        <v>388</v>
      </c>
      <c r="AW150" s="101" t="s">
        <v>388</v>
      </c>
      <c r="AX150" s="101" t="s">
        <v>388</v>
      </c>
      <c r="AY150" s="101" t="s">
        <v>388</v>
      </c>
      <c r="AZ150" s="101" t="s">
        <v>388</v>
      </c>
      <c r="BA150" s="101" t="s">
        <v>388</v>
      </c>
      <c r="BB150" s="101" t="s">
        <v>388</v>
      </c>
      <c r="BC150" s="101" t="s">
        <v>388</v>
      </c>
      <c r="BD150" s="64"/>
    </row>
    <row r="151" spans="2:56" ht="37.5">
      <c r="B151" s="83"/>
      <c r="C151" s="128" t="s">
        <v>698</v>
      </c>
      <c r="D151" s="68" t="s">
        <v>291</v>
      </c>
      <c r="E151" s="53"/>
      <c r="F151" s="220" t="s">
        <v>388</v>
      </c>
      <c r="G151" s="268" t="s">
        <v>388</v>
      </c>
      <c r="H151" s="268" t="s">
        <v>388</v>
      </c>
      <c r="I151" s="268" t="s">
        <v>388</v>
      </c>
      <c r="J151" s="101" t="s">
        <v>388</v>
      </c>
      <c r="K151" s="100" t="s">
        <v>388</v>
      </c>
      <c r="L151" s="100" t="s">
        <v>388</v>
      </c>
      <c r="M151" s="100" t="s">
        <v>388</v>
      </c>
      <c r="N151" s="100" t="s">
        <v>388</v>
      </c>
      <c r="O151" s="101" t="s">
        <v>388</v>
      </c>
      <c r="P151" s="101" t="s">
        <v>388</v>
      </c>
      <c r="Q151" s="101" t="s">
        <v>388</v>
      </c>
      <c r="R151" s="101" t="s">
        <v>388</v>
      </c>
      <c r="S151" s="101" t="s">
        <v>388</v>
      </c>
      <c r="T151" s="101" t="s">
        <v>388</v>
      </c>
      <c r="U151" s="101" t="s">
        <v>388</v>
      </c>
      <c r="V151" s="101" t="s">
        <v>388</v>
      </c>
      <c r="W151" s="101" t="s">
        <v>388</v>
      </c>
      <c r="X151" s="100" t="s">
        <v>388</v>
      </c>
      <c r="Y151" s="101" t="s">
        <v>388</v>
      </c>
      <c r="Z151" s="101" t="s">
        <v>388</v>
      </c>
      <c r="AA151" s="101" t="s">
        <v>388</v>
      </c>
      <c r="AB151" s="101" t="s">
        <v>388</v>
      </c>
      <c r="AC151" s="101" t="s">
        <v>388</v>
      </c>
      <c r="AD151" s="101" t="s">
        <v>388</v>
      </c>
      <c r="AE151" s="101" t="s">
        <v>388</v>
      </c>
      <c r="AF151" s="101" t="s">
        <v>388</v>
      </c>
      <c r="AG151" s="101" t="s">
        <v>388</v>
      </c>
      <c r="AH151" s="101" t="s">
        <v>388</v>
      </c>
      <c r="AI151" s="101" t="s">
        <v>388</v>
      </c>
      <c r="AJ151" s="101" t="s">
        <v>388</v>
      </c>
      <c r="AK151" s="101" t="s">
        <v>388</v>
      </c>
      <c r="AL151" s="101" t="s">
        <v>388</v>
      </c>
      <c r="AM151" s="101" t="s">
        <v>388</v>
      </c>
      <c r="AN151" s="174" t="s">
        <v>388</v>
      </c>
      <c r="AO151" s="100" t="s">
        <v>388</v>
      </c>
      <c r="AP151" s="100" t="s">
        <v>388</v>
      </c>
      <c r="AQ151" s="101" t="s">
        <v>388</v>
      </c>
      <c r="AR151" s="101" t="s">
        <v>388</v>
      </c>
      <c r="AS151" s="101" t="s">
        <v>388</v>
      </c>
      <c r="AT151" s="101" t="s">
        <v>388</v>
      </c>
      <c r="AU151" s="101" t="s">
        <v>388</v>
      </c>
      <c r="AV151" s="101" t="s">
        <v>388</v>
      </c>
      <c r="AW151" s="101" t="s">
        <v>388</v>
      </c>
      <c r="AX151" s="101" t="s">
        <v>388</v>
      </c>
      <c r="AY151" s="101" t="s">
        <v>388</v>
      </c>
      <c r="AZ151" s="101" t="s">
        <v>388</v>
      </c>
      <c r="BA151" s="101" t="s">
        <v>388</v>
      </c>
      <c r="BB151" s="101" t="s">
        <v>388</v>
      </c>
      <c r="BC151" s="101" t="s">
        <v>388</v>
      </c>
      <c r="BD151" s="64"/>
    </row>
    <row r="152" spans="2:56" ht="15" thickBot="1">
      <c r="B152" s="86"/>
      <c r="C152" s="123"/>
      <c r="D152" s="71"/>
      <c r="E152" s="80"/>
      <c r="F152" s="219"/>
      <c r="G152" s="267"/>
      <c r="H152" s="267"/>
      <c r="I152" s="267"/>
      <c r="J152" s="119"/>
      <c r="K152" s="118"/>
      <c r="L152" s="118"/>
      <c r="M152" s="118"/>
      <c r="N152" s="118"/>
      <c r="O152" s="119"/>
      <c r="P152" s="119"/>
      <c r="Q152" s="119"/>
      <c r="R152" s="119"/>
      <c r="S152" s="119"/>
      <c r="T152" s="119"/>
      <c r="U152" s="119"/>
      <c r="V152" s="119"/>
      <c r="W152" s="119"/>
      <c r="X152" s="118"/>
      <c r="Y152" s="119"/>
      <c r="Z152" s="119"/>
      <c r="AA152" s="119"/>
      <c r="AB152" s="119"/>
      <c r="AC152" s="119"/>
      <c r="AD152" s="119"/>
      <c r="AE152" s="119"/>
      <c r="AF152" s="119"/>
      <c r="AG152" s="118"/>
      <c r="AH152" s="119"/>
      <c r="AI152" s="119"/>
      <c r="AJ152" s="119"/>
      <c r="AK152" s="119"/>
      <c r="AL152" s="118"/>
      <c r="AM152" s="119"/>
      <c r="AN152" s="173"/>
      <c r="AO152" s="118"/>
      <c r="AP152" s="118"/>
      <c r="AQ152" s="119"/>
      <c r="AR152" s="118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81"/>
    </row>
    <row r="153" spans="2:56" ht="28.5">
      <c r="B153" s="89" t="s">
        <v>70</v>
      </c>
      <c r="C153" s="124" t="s">
        <v>69</v>
      </c>
      <c r="D153" s="68" t="s">
        <v>305</v>
      </c>
      <c r="E153" s="54"/>
      <c r="F153" s="220"/>
      <c r="G153" s="220"/>
      <c r="H153" s="220"/>
      <c r="I153" s="220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77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64"/>
    </row>
    <row r="154" spans="2:56" ht="28.5">
      <c r="B154" s="83"/>
      <c r="C154" s="128" t="s">
        <v>4</v>
      </c>
      <c r="D154" s="68" t="s">
        <v>304</v>
      </c>
      <c r="E154" s="54"/>
      <c r="F154" s="220" t="s">
        <v>388</v>
      </c>
      <c r="G154" s="220" t="s">
        <v>388</v>
      </c>
      <c r="H154" s="220" t="s">
        <v>388</v>
      </c>
      <c r="I154" s="220" t="s">
        <v>388</v>
      </c>
      <c r="J154" s="101" t="s">
        <v>388</v>
      </c>
      <c r="K154" s="101" t="s">
        <v>388</v>
      </c>
      <c r="L154" s="101" t="s">
        <v>388</v>
      </c>
      <c r="M154" s="101" t="s">
        <v>388</v>
      </c>
      <c r="N154" s="101" t="s">
        <v>388</v>
      </c>
      <c r="O154" s="101" t="s">
        <v>388</v>
      </c>
      <c r="P154" s="101" t="s">
        <v>388</v>
      </c>
      <c r="Q154" s="101" t="s">
        <v>388</v>
      </c>
      <c r="R154" s="101" t="s">
        <v>388</v>
      </c>
      <c r="S154" s="101" t="s">
        <v>388</v>
      </c>
      <c r="T154" s="101" t="s">
        <v>388</v>
      </c>
      <c r="U154" s="101" t="s">
        <v>388</v>
      </c>
      <c r="V154" s="101" t="s">
        <v>388</v>
      </c>
      <c r="W154" s="101" t="s">
        <v>388</v>
      </c>
      <c r="X154" s="101" t="s">
        <v>388</v>
      </c>
      <c r="Y154" s="101" t="s">
        <v>388</v>
      </c>
      <c r="Z154" s="101" t="s">
        <v>388</v>
      </c>
      <c r="AA154" s="101" t="s">
        <v>388</v>
      </c>
      <c r="AB154" s="101" t="s">
        <v>388</v>
      </c>
      <c r="AC154" s="101" t="s">
        <v>388</v>
      </c>
      <c r="AD154" s="101" t="s">
        <v>388</v>
      </c>
      <c r="AE154" s="101" t="s">
        <v>388</v>
      </c>
      <c r="AF154" s="101" t="s">
        <v>388</v>
      </c>
      <c r="AG154" s="101" t="s">
        <v>388</v>
      </c>
      <c r="AH154" s="101" t="s">
        <v>388</v>
      </c>
      <c r="AI154" s="101" t="s">
        <v>388</v>
      </c>
      <c r="AJ154" s="101" t="s">
        <v>388</v>
      </c>
      <c r="AK154" s="101" t="s">
        <v>388</v>
      </c>
      <c r="AL154" s="101" t="s">
        <v>388</v>
      </c>
      <c r="AM154" s="101" t="s">
        <v>388</v>
      </c>
      <c r="AN154" s="177" t="s">
        <v>388</v>
      </c>
      <c r="AO154" s="101" t="s">
        <v>388</v>
      </c>
      <c r="AP154" s="101" t="s">
        <v>388</v>
      </c>
      <c r="AQ154" s="101" t="s">
        <v>388</v>
      </c>
      <c r="AR154" s="101" t="s">
        <v>388</v>
      </c>
      <c r="AS154" s="101" t="s">
        <v>388</v>
      </c>
      <c r="AT154" s="101" t="s">
        <v>388</v>
      </c>
      <c r="AU154" s="101" t="s">
        <v>388</v>
      </c>
      <c r="AV154" s="101" t="s">
        <v>388</v>
      </c>
      <c r="AW154" s="101" t="s">
        <v>388</v>
      </c>
      <c r="AX154" s="101" t="s">
        <v>388</v>
      </c>
      <c r="AY154" s="101" t="s">
        <v>388</v>
      </c>
      <c r="AZ154" s="101" t="s">
        <v>388</v>
      </c>
      <c r="BA154" s="101" t="s">
        <v>388</v>
      </c>
      <c r="BB154" s="101" t="s">
        <v>388</v>
      </c>
      <c r="BC154" s="101" t="s">
        <v>388</v>
      </c>
      <c r="BD154" s="64"/>
    </row>
    <row r="155" spans="2:56" ht="28.5">
      <c r="B155" s="83"/>
      <c r="C155" s="128" t="s">
        <v>5</v>
      </c>
      <c r="D155" s="68" t="s">
        <v>303</v>
      </c>
      <c r="E155" s="54"/>
      <c r="F155" s="220" t="s">
        <v>388</v>
      </c>
      <c r="G155" s="220" t="s">
        <v>388</v>
      </c>
      <c r="H155" s="220" t="s">
        <v>388</v>
      </c>
      <c r="I155" s="220" t="s">
        <v>388</v>
      </c>
      <c r="J155" s="101" t="s">
        <v>388</v>
      </c>
      <c r="K155" s="101" t="s">
        <v>388</v>
      </c>
      <c r="L155" s="101" t="s">
        <v>388</v>
      </c>
      <c r="M155" s="101" t="s">
        <v>388</v>
      </c>
      <c r="N155" s="101" t="s">
        <v>388</v>
      </c>
      <c r="O155" s="101" t="s">
        <v>388</v>
      </c>
      <c r="P155" s="101" t="s">
        <v>388</v>
      </c>
      <c r="Q155" s="101" t="s">
        <v>388</v>
      </c>
      <c r="R155" s="101" t="s">
        <v>388</v>
      </c>
      <c r="S155" s="101" t="s">
        <v>388</v>
      </c>
      <c r="T155" s="101" t="s">
        <v>388</v>
      </c>
      <c r="U155" s="101" t="s">
        <v>388</v>
      </c>
      <c r="V155" s="101" t="s">
        <v>388</v>
      </c>
      <c r="W155" s="101" t="s">
        <v>388</v>
      </c>
      <c r="X155" s="101" t="s">
        <v>388</v>
      </c>
      <c r="Y155" s="101" t="s">
        <v>388</v>
      </c>
      <c r="Z155" s="101" t="s">
        <v>388</v>
      </c>
      <c r="AA155" s="101" t="s">
        <v>388</v>
      </c>
      <c r="AB155" s="101" t="s">
        <v>388</v>
      </c>
      <c r="AC155" s="101" t="s">
        <v>388</v>
      </c>
      <c r="AD155" s="101" t="s">
        <v>388</v>
      </c>
      <c r="AE155" s="101" t="s">
        <v>388</v>
      </c>
      <c r="AF155" s="101" t="s">
        <v>388</v>
      </c>
      <c r="AG155" s="101" t="s">
        <v>388</v>
      </c>
      <c r="AH155" s="101" t="s">
        <v>388</v>
      </c>
      <c r="AI155" s="101" t="s">
        <v>388</v>
      </c>
      <c r="AJ155" s="101" t="s">
        <v>388</v>
      </c>
      <c r="AK155" s="101" t="s">
        <v>388</v>
      </c>
      <c r="AL155" s="101" t="s">
        <v>579</v>
      </c>
      <c r="AM155" s="101" t="s">
        <v>388</v>
      </c>
      <c r="AN155" s="177" t="s">
        <v>388</v>
      </c>
      <c r="AO155" s="101" t="s">
        <v>388</v>
      </c>
      <c r="AP155" s="101" t="s">
        <v>388</v>
      </c>
      <c r="AQ155" s="101" t="s">
        <v>388</v>
      </c>
      <c r="AR155" s="101" t="s">
        <v>388</v>
      </c>
      <c r="AS155" s="101" t="s">
        <v>388</v>
      </c>
      <c r="AT155" s="101" t="s">
        <v>388</v>
      </c>
      <c r="AU155" s="101" t="s">
        <v>388</v>
      </c>
      <c r="AV155" s="101" t="s">
        <v>388</v>
      </c>
      <c r="AW155" s="101" t="s">
        <v>388</v>
      </c>
      <c r="AX155" s="101" t="s">
        <v>388</v>
      </c>
      <c r="AY155" s="101" t="s">
        <v>388</v>
      </c>
      <c r="AZ155" s="101" t="s">
        <v>388</v>
      </c>
      <c r="BA155" s="101" t="s">
        <v>388</v>
      </c>
      <c r="BB155" s="101" t="s">
        <v>388</v>
      </c>
      <c r="BC155" s="101" t="s">
        <v>388</v>
      </c>
      <c r="BD155" s="64"/>
    </row>
    <row r="156" spans="2:56" ht="28.5">
      <c r="B156" s="83"/>
      <c r="C156" s="128" t="s">
        <v>6</v>
      </c>
      <c r="D156" s="68" t="s">
        <v>304</v>
      </c>
      <c r="E156" s="54"/>
      <c r="F156" s="220" t="s">
        <v>388</v>
      </c>
      <c r="G156" s="220" t="s">
        <v>388</v>
      </c>
      <c r="H156" s="220" t="s">
        <v>388</v>
      </c>
      <c r="I156" s="220" t="s">
        <v>388</v>
      </c>
      <c r="J156" s="101" t="s">
        <v>388</v>
      </c>
      <c r="K156" s="101" t="s">
        <v>388</v>
      </c>
      <c r="L156" s="101" t="s">
        <v>388</v>
      </c>
      <c r="M156" s="101" t="s">
        <v>388</v>
      </c>
      <c r="N156" s="101" t="s">
        <v>388</v>
      </c>
      <c r="O156" s="101" t="s">
        <v>388</v>
      </c>
      <c r="P156" s="101" t="s">
        <v>388</v>
      </c>
      <c r="Q156" s="101" t="s">
        <v>388</v>
      </c>
      <c r="R156" s="101" t="s">
        <v>388</v>
      </c>
      <c r="S156" s="101" t="s">
        <v>388</v>
      </c>
      <c r="T156" s="101" t="s">
        <v>388</v>
      </c>
      <c r="U156" s="101" t="s">
        <v>388</v>
      </c>
      <c r="V156" s="101" t="s">
        <v>388</v>
      </c>
      <c r="W156" s="101" t="s">
        <v>388</v>
      </c>
      <c r="X156" s="101" t="s">
        <v>388</v>
      </c>
      <c r="Y156" s="101" t="s">
        <v>388</v>
      </c>
      <c r="Z156" s="101" t="s">
        <v>388</v>
      </c>
      <c r="AA156" s="101" t="s">
        <v>388</v>
      </c>
      <c r="AB156" s="101" t="s">
        <v>388</v>
      </c>
      <c r="AC156" s="101" t="s">
        <v>388</v>
      </c>
      <c r="AD156" s="101" t="s">
        <v>388</v>
      </c>
      <c r="AE156" s="101" t="s">
        <v>388</v>
      </c>
      <c r="AF156" s="101" t="s">
        <v>388</v>
      </c>
      <c r="AG156" s="101" t="s">
        <v>388</v>
      </c>
      <c r="AH156" s="101" t="s">
        <v>388</v>
      </c>
      <c r="AI156" s="101" t="s">
        <v>388</v>
      </c>
      <c r="AJ156" s="101" t="s">
        <v>388</v>
      </c>
      <c r="AK156" s="101" t="s">
        <v>388</v>
      </c>
      <c r="AL156" s="101" t="s">
        <v>388</v>
      </c>
      <c r="AM156" s="101" t="s">
        <v>388</v>
      </c>
      <c r="AN156" s="177" t="s">
        <v>388</v>
      </c>
      <c r="AO156" s="101" t="s">
        <v>388</v>
      </c>
      <c r="AP156" s="101" t="s">
        <v>388</v>
      </c>
      <c r="AQ156" s="101" t="s">
        <v>388</v>
      </c>
      <c r="AR156" s="101" t="s">
        <v>388</v>
      </c>
      <c r="AS156" s="101" t="s">
        <v>388</v>
      </c>
      <c r="AT156" s="101" t="s">
        <v>388</v>
      </c>
      <c r="AU156" s="101" t="s">
        <v>388</v>
      </c>
      <c r="AV156" s="101" t="s">
        <v>388</v>
      </c>
      <c r="AW156" s="101" t="s">
        <v>388</v>
      </c>
      <c r="AX156" s="101" t="s">
        <v>388</v>
      </c>
      <c r="AY156" s="101" t="s">
        <v>388</v>
      </c>
      <c r="AZ156" s="101" t="s">
        <v>388</v>
      </c>
      <c r="BA156" s="101" t="s">
        <v>388</v>
      </c>
      <c r="BB156" s="101" t="s">
        <v>388</v>
      </c>
      <c r="BC156" s="101" t="s">
        <v>388</v>
      </c>
      <c r="BD156" s="64"/>
    </row>
    <row r="157" spans="2:56" ht="28.5">
      <c r="B157" s="83"/>
      <c r="C157" s="128" t="s">
        <v>7</v>
      </c>
      <c r="D157" s="68" t="s">
        <v>303</v>
      </c>
      <c r="E157" s="54"/>
      <c r="F157" s="220" t="s">
        <v>388</v>
      </c>
      <c r="G157" s="220" t="s">
        <v>388</v>
      </c>
      <c r="H157" s="220" t="s">
        <v>388</v>
      </c>
      <c r="I157" s="220" t="s">
        <v>388</v>
      </c>
      <c r="J157" s="101" t="s">
        <v>388</v>
      </c>
      <c r="K157" s="101" t="s">
        <v>388</v>
      </c>
      <c r="L157" s="101" t="s">
        <v>388</v>
      </c>
      <c r="M157" s="101" t="s">
        <v>388</v>
      </c>
      <c r="N157" s="101" t="s">
        <v>388</v>
      </c>
      <c r="O157" s="101" t="s">
        <v>388</v>
      </c>
      <c r="P157" s="101" t="s">
        <v>388</v>
      </c>
      <c r="Q157" s="101" t="s">
        <v>388</v>
      </c>
      <c r="R157" s="101" t="s">
        <v>388</v>
      </c>
      <c r="S157" s="101" t="s">
        <v>388</v>
      </c>
      <c r="T157" s="101" t="s">
        <v>388</v>
      </c>
      <c r="U157" s="101" t="s">
        <v>388</v>
      </c>
      <c r="V157" s="101" t="s">
        <v>388</v>
      </c>
      <c r="W157" s="101" t="s">
        <v>388</v>
      </c>
      <c r="X157" s="101" t="s">
        <v>388</v>
      </c>
      <c r="Y157" s="101" t="s">
        <v>388</v>
      </c>
      <c r="Z157" s="101" t="s">
        <v>388</v>
      </c>
      <c r="AA157" s="101" t="s">
        <v>388</v>
      </c>
      <c r="AB157" s="101" t="s">
        <v>388</v>
      </c>
      <c r="AC157" s="101" t="s">
        <v>388</v>
      </c>
      <c r="AD157" s="101" t="s">
        <v>388</v>
      </c>
      <c r="AE157" s="101" t="s">
        <v>388</v>
      </c>
      <c r="AF157" s="101" t="s">
        <v>388</v>
      </c>
      <c r="AG157" s="101" t="s">
        <v>388</v>
      </c>
      <c r="AH157" s="101" t="s">
        <v>388</v>
      </c>
      <c r="AI157" s="101" t="s">
        <v>388</v>
      </c>
      <c r="AJ157" s="101" t="s">
        <v>388</v>
      </c>
      <c r="AK157" s="101" t="s">
        <v>388</v>
      </c>
      <c r="AL157" s="101" t="s">
        <v>388</v>
      </c>
      <c r="AM157" s="101" t="s">
        <v>388</v>
      </c>
      <c r="AN157" s="177" t="s">
        <v>388</v>
      </c>
      <c r="AO157" s="101" t="s">
        <v>388</v>
      </c>
      <c r="AP157" s="101" t="s">
        <v>388</v>
      </c>
      <c r="AQ157" s="101" t="s">
        <v>388</v>
      </c>
      <c r="AR157" s="101" t="s">
        <v>388</v>
      </c>
      <c r="AS157" s="101" t="s">
        <v>388</v>
      </c>
      <c r="AT157" s="101" t="s">
        <v>388</v>
      </c>
      <c r="AU157" s="101" t="s">
        <v>388</v>
      </c>
      <c r="AV157" s="101" t="s">
        <v>388</v>
      </c>
      <c r="AW157" s="101" t="s">
        <v>388</v>
      </c>
      <c r="AX157" s="101" t="s">
        <v>388</v>
      </c>
      <c r="AY157" s="101" t="s">
        <v>388</v>
      </c>
      <c r="AZ157" s="101" t="s">
        <v>388</v>
      </c>
      <c r="BA157" s="101" t="s">
        <v>388</v>
      </c>
      <c r="BB157" s="101" t="s">
        <v>388</v>
      </c>
      <c r="BC157" s="101" t="s">
        <v>388</v>
      </c>
      <c r="BD157" s="64"/>
    </row>
    <row r="158" spans="2:56" ht="42.75">
      <c r="B158" s="83"/>
      <c r="C158" s="128" t="s">
        <v>8</v>
      </c>
      <c r="D158" s="68" t="s">
        <v>304</v>
      </c>
      <c r="E158" s="54"/>
      <c r="F158" s="220" t="s">
        <v>388</v>
      </c>
      <c r="G158" s="220" t="s">
        <v>388</v>
      </c>
      <c r="H158" s="220" t="s">
        <v>388</v>
      </c>
      <c r="I158" s="220" t="s">
        <v>388</v>
      </c>
      <c r="J158" s="101" t="s">
        <v>388</v>
      </c>
      <c r="K158" s="101" t="s">
        <v>388</v>
      </c>
      <c r="L158" s="101" t="s">
        <v>388</v>
      </c>
      <c r="M158" s="101" t="s">
        <v>388</v>
      </c>
      <c r="N158" s="101" t="s">
        <v>388</v>
      </c>
      <c r="O158" s="101" t="s">
        <v>388</v>
      </c>
      <c r="P158" s="101" t="s">
        <v>388</v>
      </c>
      <c r="Q158" s="101" t="s">
        <v>388</v>
      </c>
      <c r="R158" s="101" t="s">
        <v>388</v>
      </c>
      <c r="S158" s="101" t="s">
        <v>388</v>
      </c>
      <c r="T158" s="101" t="s">
        <v>388</v>
      </c>
      <c r="U158" s="101" t="s">
        <v>388</v>
      </c>
      <c r="V158" s="101" t="s">
        <v>388</v>
      </c>
      <c r="W158" s="101" t="s">
        <v>388</v>
      </c>
      <c r="X158" s="101" t="s">
        <v>388</v>
      </c>
      <c r="Y158" s="101" t="s">
        <v>388</v>
      </c>
      <c r="Z158" s="101" t="s">
        <v>388</v>
      </c>
      <c r="AA158" s="101" t="s">
        <v>388</v>
      </c>
      <c r="AB158" s="101" t="s">
        <v>388</v>
      </c>
      <c r="AC158" s="101" t="s">
        <v>388</v>
      </c>
      <c r="AD158" s="101" t="s">
        <v>388</v>
      </c>
      <c r="AE158" s="101" t="s">
        <v>388</v>
      </c>
      <c r="AF158" s="101" t="s">
        <v>388</v>
      </c>
      <c r="AG158" s="101" t="s">
        <v>388</v>
      </c>
      <c r="AH158" s="101" t="s">
        <v>388</v>
      </c>
      <c r="AI158" s="101" t="s">
        <v>388</v>
      </c>
      <c r="AJ158" s="101" t="s">
        <v>388</v>
      </c>
      <c r="AK158" s="101" t="s">
        <v>388</v>
      </c>
      <c r="AL158" s="101" t="s">
        <v>388</v>
      </c>
      <c r="AM158" s="101" t="s">
        <v>388</v>
      </c>
      <c r="AN158" s="177" t="s">
        <v>388</v>
      </c>
      <c r="AO158" s="101" t="s">
        <v>388</v>
      </c>
      <c r="AP158" s="101" t="s">
        <v>388</v>
      </c>
      <c r="AQ158" s="101" t="s">
        <v>388</v>
      </c>
      <c r="AR158" s="101" t="s">
        <v>388</v>
      </c>
      <c r="AS158" s="101" t="s">
        <v>388</v>
      </c>
      <c r="AT158" s="101" t="s">
        <v>388</v>
      </c>
      <c r="AU158" s="101" t="s">
        <v>388</v>
      </c>
      <c r="AV158" s="101" t="s">
        <v>388</v>
      </c>
      <c r="AW158" s="101" t="s">
        <v>388</v>
      </c>
      <c r="AX158" s="101" t="s">
        <v>388</v>
      </c>
      <c r="AY158" s="101" t="s">
        <v>388</v>
      </c>
      <c r="AZ158" s="101" t="s">
        <v>388</v>
      </c>
      <c r="BA158" s="101" t="s">
        <v>388</v>
      </c>
      <c r="BB158" s="101" t="s">
        <v>388</v>
      </c>
      <c r="BC158" s="101" t="s">
        <v>388</v>
      </c>
      <c r="BD158" s="64"/>
    </row>
    <row r="159" spans="2:56" ht="42.75">
      <c r="B159" s="83"/>
      <c r="C159" s="128" t="s">
        <v>9</v>
      </c>
      <c r="D159" s="68" t="s">
        <v>303</v>
      </c>
      <c r="E159" s="54"/>
      <c r="F159" s="220" t="s">
        <v>388</v>
      </c>
      <c r="G159" s="220" t="s">
        <v>388</v>
      </c>
      <c r="H159" s="220" t="s">
        <v>388</v>
      </c>
      <c r="I159" s="220" t="s">
        <v>388</v>
      </c>
      <c r="J159" s="101" t="s">
        <v>388</v>
      </c>
      <c r="K159" s="101" t="s">
        <v>388</v>
      </c>
      <c r="L159" s="101" t="s">
        <v>388</v>
      </c>
      <c r="M159" s="101" t="s">
        <v>388</v>
      </c>
      <c r="N159" s="101" t="s">
        <v>388</v>
      </c>
      <c r="O159" s="101" t="s">
        <v>388</v>
      </c>
      <c r="P159" s="101" t="s">
        <v>388</v>
      </c>
      <c r="Q159" s="101" t="s">
        <v>388</v>
      </c>
      <c r="R159" s="101" t="s">
        <v>388</v>
      </c>
      <c r="S159" s="101" t="s">
        <v>388</v>
      </c>
      <c r="T159" s="101" t="s">
        <v>388</v>
      </c>
      <c r="U159" s="101" t="s">
        <v>388</v>
      </c>
      <c r="V159" s="101" t="s">
        <v>388</v>
      </c>
      <c r="W159" s="101" t="s">
        <v>388</v>
      </c>
      <c r="X159" s="101" t="s">
        <v>388</v>
      </c>
      <c r="Y159" s="101" t="s">
        <v>388</v>
      </c>
      <c r="Z159" s="101" t="s">
        <v>388</v>
      </c>
      <c r="AA159" s="101" t="s">
        <v>388</v>
      </c>
      <c r="AB159" s="101" t="s">
        <v>388</v>
      </c>
      <c r="AC159" s="101" t="s">
        <v>388</v>
      </c>
      <c r="AD159" s="101" t="s">
        <v>388</v>
      </c>
      <c r="AE159" s="101" t="s">
        <v>388</v>
      </c>
      <c r="AF159" s="101" t="s">
        <v>388</v>
      </c>
      <c r="AG159" s="101" t="s">
        <v>388</v>
      </c>
      <c r="AH159" s="101" t="s">
        <v>388</v>
      </c>
      <c r="AI159" s="101" t="s">
        <v>388</v>
      </c>
      <c r="AJ159" s="101" t="s">
        <v>388</v>
      </c>
      <c r="AK159" s="101" t="s">
        <v>388</v>
      </c>
      <c r="AL159" s="101" t="s">
        <v>388</v>
      </c>
      <c r="AM159" s="101" t="s">
        <v>388</v>
      </c>
      <c r="AN159" s="177" t="s">
        <v>388</v>
      </c>
      <c r="AO159" s="101" t="s">
        <v>388</v>
      </c>
      <c r="AP159" s="101" t="s">
        <v>388</v>
      </c>
      <c r="AQ159" s="101" t="s">
        <v>388</v>
      </c>
      <c r="AR159" s="101" t="s">
        <v>388</v>
      </c>
      <c r="AS159" s="101" t="s">
        <v>388</v>
      </c>
      <c r="AT159" s="101" t="s">
        <v>388</v>
      </c>
      <c r="AU159" s="101" t="s">
        <v>388</v>
      </c>
      <c r="AV159" s="101" t="s">
        <v>388</v>
      </c>
      <c r="AW159" s="101" t="s">
        <v>388</v>
      </c>
      <c r="AX159" s="101" t="s">
        <v>388</v>
      </c>
      <c r="AY159" s="101" t="s">
        <v>388</v>
      </c>
      <c r="AZ159" s="101" t="s">
        <v>388</v>
      </c>
      <c r="BA159" s="101" t="s">
        <v>388</v>
      </c>
      <c r="BB159" s="101" t="s">
        <v>388</v>
      </c>
      <c r="BC159" s="101" t="s">
        <v>388</v>
      </c>
      <c r="BD159" s="64"/>
    </row>
    <row r="160" spans="2:56" ht="28.5">
      <c r="B160" s="83"/>
      <c r="C160" s="128" t="s">
        <v>302</v>
      </c>
      <c r="D160" s="68" t="s">
        <v>280</v>
      </c>
      <c r="E160" s="54"/>
      <c r="F160" s="220" t="s">
        <v>388</v>
      </c>
      <c r="G160" s="220" t="s">
        <v>388</v>
      </c>
      <c r="H160" s="220" t="s">
        <v>388</v>
      </c>
      <c r="I160" s="220" t="s">
        <v>388</v>
      </c>
      <c r="J160" s="101" t="s">
        <v>388</v>
      </c>
      <c r="K160" s="101" t="s">
        <v>388</v>
      </c>
      <c r="L160" s="101" t="s">
        <v>394</v>
      </c>
      <c r="M160" s="101" t="s">
        <v>394</v>
      </c>
      <c r="N160" s="101" t="s">
        <v>394</v>
      </c>
      <c r="O160" s="101" t="s">
        <v>388</v>
      </c>
      <c r="P160" s="101" t="s">
        <v>388</v>
      </c>
      <c r="Q160" s="101" t="s">
        <v>388</v>
      </c>
      <c r="R160" s="101" t="s">
        <v>388</v>
      </c>
      <c r="S160" s="101" t="s">
        <v>388</v>
      </c>
      <c r="T160" s="101" t="s">
        <v>388</v>
      </c>
      <c r="U160" s="101" t="s">
        <v>388</v>
      </c>
      <c r="V160" s="101" t="s">
        <v>388</v>
      </c>
      <c r="W160" s="101" t="s">
        <v>388</v>
      </c>
      <c r="X160" s="101" t="s">
        <v>388</v>
      </c>
      <c r="Y160" s="101" t="s">
        <v>388</v>
      </c>
      <c r="Z160" s="101" t="s">
        <v>388</v>
      </c>
      <c r="AA160" s="101" t="s">
        <v>388</v>
      </c>
      <c r="AB160" s="101" t="s">
        <v>388</v>
      </c>
      <c r="AC160" s="101" t="s">
        <v>388</v>
      </c>
      <c r="AD160" s="101" t="s">
        <v>388</v>
      </c>
      <c r="AE160" s="101" t="s">
        <v>388</v>
      </c>
      <c r="AF160" s="101" t="s">
        <v>388</v>
      </c>
      <c r="AG160" s="101" t="s">
        <v>388</v>
      </c>
      <c r="AH160" s="101" t="s">
        <v>388</v>
      </c>
      <c r="AI160" s="101" t="s">
        <v>727</v>
      </c>
      <c r="AJ160" s="101" t="s">
        <v>388</v>
      </c>
      <c r="AK160" s="101" t="s">
        <v>394</v>
      </c>
      <c r="AL160" s="101" t="s">
        <v>394</v>
      </c>
      <c r="AM160" s="101" t="s">
        <v>388</v>
      </c>
      <c r="AN160" s="177" t="s">
        <v>388</v>
      </c>
      <c r="AO160" s="101" t="s">
        <v>388</v>
      </c>
      <c r="AP160" s="101" t="s">
        <v>388</v>
      </c>
      <c r="AQ160" s="101" t="s">
        <v>394</v>
      </c>
      <c r="AR160" s="101" t="s">
        <v>394</v>
      </c>
      <c r="AS160" s="101" t="s">
        <v>388</v>
      </c>
      <c r="AT160" s="101" t="s">
        <v>394</v>
      </c>
      <c r="AU160" s="101" t="s">
        <v>394</v>
      </c>
      <c r="AV160" s="101" t="s">
        <v>388</v>
      </c>
      <c r="AW160" s="101" t="s">
        <v>388</v>
      </c>
      <c r="AX160" s="101" t="s">
        <v>388</v>
      </c>
      <c r="AY160" s="101" t="s">
        <v>388</v>
      </c>
      <c r="AZ160" s="101" t="s">
        <v>388</v>
      </c>
      <c r="BA160" s="101" t="s">
        <v>388</v>
      </c>
      <c r="BB160" s="101" t="s">
        <v>388</v>
      </c>
      <c r="BC160" s="101" t="s">
        <v>394</v>
      </c>
      <c r="BD160" s="64"/>
    </row>
    <row r="161" spans="2:56" ht="14.25">
      <c r="B161" s="83"/>
      <c r="C161" s="120"/>
      <c r="D161" s="68"/>
      <c r="E161" s="54"/>
      <c r="F161" s="220"/>
      <c r="G161" s="220"/>
      <c r="H161" s="220"/>
      <c r="I161" s="220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77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64"/>
    </row>
    <row r="162" spans="2:56" ht="28.5">
      <c r="B162" s="83" t="s">
        <v>74</v>
      </c>
      <c r="C162" s="120" t="s">
        <v>73</v>
      </c>
      <c r="D162" s="68" t="s">
        <v>305</v>
      </c>
      <c r="E162" s="54"/>
      <c r="F162" s="220" t="s">
        <v>388</v>
      </c>
      <c r="G162" s="220"/>
      <c r="H162" s="220"/>
      <c r="I162" s="220"/>
      <c r="J162" s="101"/>
      <c r="K162" s="101" t="s">
        <v>388</v>
      </c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 t="s">
        <v>388</v>
      </c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77" t="s">
        <v>388</v>
      </c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64"/>
    </row>
    <row r="163" spans="2:56" ht="28.5">
      <c r="B163" s="83"/>
      <c r="C163" s="128" t="s">
        <v>10</v>
      </c>
      <c r="D163" s="68" t="s">
        <v>304</v>
      </c>
      <c r="E163" s="54"/>
      <c r="F163" s="220" t="s">
        <v>388</v>
      </c>
      <c r="G163" s="220" t="s">
        <v>388</v>
      </c>
      <c r="H163" s="220" t="s">
        <v>388</v>
      </c>
      <c r="I163" s="220" t="s">
        <v>388</v>
      </c>
      <c r="J163" s="101" t="s">
        <v>388</v>
      </c>
      <c r="K163" s="101" t="s">
        <v>388</v>
      </c>
      <c r="L163" s="101" t="s">
        <v>388</v>
      </c>
      <c r="M163" s="101" t="s">
        <v>388</v>
      </c>
      <c r="N163" s="101" t="s">
        <v>388</v>
      </c>
      <c r="O163" s="101" t="s">
        <v>388</v>
      </c>
      <c r="P163" s="101" t="s">
        <v>388</v>
      </c>
      <c r="Q163" s="101" t="s">
        <v>388</v>
      </c>
      <c r="R163" s="101" t="s">
        <v>388</v>
      </c>
      <c r="S163" s="101" t="s">
        <v>388</v>
      </c>
      <c r="T163" s="101" t="s">
        <v>388</v>
      </c>
      <c r="U163" s="101" t="s">
        <v>388</v>
      </c>
      <c r="V163" s="101" t="s">
        <v>388</v>
      </c>
      <c r="W163" s="101" t="s">
        <v>388</v>
      </c>
      <c r="X163" s="101" t="s">
        <v>388</v>
      </c>
      <c r="Y163" s="101" t="s">
        <v>388</v>
      </c>
      <c r="Z163" s="101" t="s">
        <v>388</v>
      </c>
      <c r="AA163" s="101" t="s">
        <v>388</v>
      </c>
      <c r="AB163" s="101" t="s">
        <v>388</v>
      </c>
      <c r="AC163" s="101" t="s">
        <v>388</v>
      </c>
      <c r="AD163" s="101" t="s">
        <v>388</v>
      </c>
      <c r="AE163" s="101" t="s">
        <v>388</v>
      </c>
      <c r="AF163" s="101" t="s">
        <v>388</v>
      </c>
      <c r="AG163" s="101" t="s">
        <v>388</v>
      </c>
      <c r="AH163" s="101" t="s">
        <v>388</v>
      </c>
      <c r="AI163" s="101" t="s">
        <v>388</v>
      </c>
      <c r="AJ163" s="101" t="s">
        <v>388</v>
      </c>
      <c r="AK163" s="101" t="s">
        <v>388</v>
      </c>
      <c r="AL163" s="101" t="s">
        <v>388</v>
      </c>
      <c r="AM163" s="101" t="s">
        <v>388</v>
      </c>
      <c r="AN163" s="177" t="s">
        <v>388</v>
      </c>
      <c r="AO163" s="101" t="s">
        <v>388</v>
      </c>
      <c r="AP163" s="101" t="s">
        <v>388</v>
      </c>
      <c r="AQ163" s="101" t="s">
        <v>388</v>
      </c>
      <c r="AR163" s="101" t="s">
        <v>388</v>
      </c>
      <c r="AS163" s="101" t="s">
        <v>388</v>
      </c>
      <c r="AT163" s="101" t="s">
        <v>388</v>
      </c>
      <c r="AU163" s="101" t="s">
        <v>388</v>
      </c>
      <c r="AV163" s="101" t="s">
        <v>388</v>
      </c>
      <c r="AW163" s="101" t="s">
        <v>388</v>
      </c>
      <c r="AX163" s="101" t="s">
        <v>388</v>
      </c>
      <c r="AY163" s="101" t="s">
        <v>388</v>
      </c>
      <c r="AZ163" s="101" t="s">
        <v>388</v>
      </c>
      <c r="BA163" s="101" t="s">
        <v>388</v>
      </c>
      <c r="BB163" s="101" t="s">
        <v>388</v>
      </c>
      <c r="BC163" s="101" t="s">
        <v>388</v>
      </c>
      <c r="BD163" s="64"/>
    </row>
    <row r="164" spans="2:56" ht="28.5">
      <c r="B164" s="83"/>
      <c r="C164" s="128" t="s">
        <v>11</v>
      </c>
      <c r="D164" s="68" t="s">
        <v>303</v>
      </c>
      <c r="E164" s="54"/>
      <c r="F164" s="220" t="s">
        <v>388</v>
      </c>
      <c r="G164" s="220" t="s">
        <v>388</v>
      </c>
      <c r="H164" s="220" t="s">
        <v>388</v>
      </c>
      <c r="I164" s="220" t="s">
        <v>388</v>
      </c>
      <c r="J164" s="101" t="s">
        <v>388</v>
      </c>
      <c r="K164" s="101" t="s">
        <v>388</v>
      </c>
      <c r="L164" s="101" t="s">
        <v>388</v>
      </c>
      <c r="M164" s="101" t="s">
        <v>388</v>
      </c>
      <c r="N164" s="101" t="s">
        <v>388</v>
      </c>
      <c r="O164" s="101" t="s">
        <v>388</v>
      </c>
      <c r="P164" s="101" t="s">
        <v>388</v>
      </c>
      <c r="Q164" s="101" t="s">
        <v>388</v>
      </c>
      <c r="R164" s="101" t="s">
        <v>388</v>
      </c>
      <c r="S164" s="101" t="s">
        <v>388</v>
      </c>
      <c r="T164" s="101" t="s">
        <v>388</v>
      </c>
      <c r="U164" s="101" t="s">
        <v>388</v>
      </c>
      <c r="V164" s="101" t="s">
        <v>388</v>
      </c>
      <c r="W164" s="101" t="s">
        <v>388</v>
      </c>
      <c r="X164" s="101" t="s">
        <v>388</v>
      </c>
      <c r="Y164" s="101" t="s">
        <v>388</v>
      </c>
      <c r="Z164" s="101" t="s">
        <v>388</v>
      </c>
      <c r="AA164" s="101" t="s">
        <v>388</v>
      </c>
      <c r="AB164" s="101" t="s">
        <v>388</v>
      </c>
      <c r="AC164" s="101" t="s">
        <v>388</v>
      </c>
      <c r="AD164" s="101" t="s">
        <v>388</v>
      </c>
      <c r="AE164" s="101" t="s">
        <v>388</v>
      </c>
      <c r="AF164" s="101" t="s">
        <v>388</v>
      </c>
      <c r="AG164" s="101" t="s">
        <v>388</v>
      </c>
      <c r="AH164" s="101" t="s">
        <v>388</v>
      </c>
      <c r="AI164" s="101" t="s">
        <v>388</v>
      </c>
      <c r="AJ164" s="101" t="s">
        <v>388</v>
      </c>
      <c r="AK164" s="101" t="s">
        <v>388</v>
      </c>
      <c r="AL164" s="101" t="s">
        <v>388</v>
      </c>
      <c r="AM164" s="101" t="s">
        <v>388</v>
      </c>
      <c r="AN164" s="177" t="s">
        <v>388</v>
      </c>
      <c r="AO164" s="101" t="s">
        <v>388</v>
      </c>
      <c r="AP164" s="101" t="s">
        <v>388</v>
      </c>
      <c r="AQ164" s="101" t="s">
        <v>388</v>
      </c>
      <c r="AR164" s="101" t="s">
        <v>388</v>
      </c>
      <c r="AS164" s="101" t="s">
        <v>388</v>
      </c>
      <c r="AT164" s="101" t="s">
        <v>388</v>
      </c>
      <c r="AU164" s="101" t="s">
        <v>388</v>
      </c>
      <c r="AV164" s="101" t="s">
        <v>388</v>
      </c>
      <c r="AW164" s="101" t="s">
        <v>388</v>
      </c>
      <c r="AX164" s="101" t="s">
        <v>388</v>
      </c>
      <c r="AY164" s="101" t="s">
        <v>388</v>
      </c>
      <c r="AZ164" s="101" t="s">
        <v>388</v>
      </c>
      <c r="BA164" s="101" t="s">
        <v>388</v>
      </c>
      <c r="BB164" s="101" t="s">
        <v>388</v>
      </c>
      <c r="BC164" s="101" t="s">
        <v>388</v>
      </c>
      <c r="BD164" s="64"/>
    </row>
    <row r="165" spans="2:56" ht="28.5">
      <c r="B165" s="83"/>
      <c r="C165" s="128" t="s">
        <v>12</v>
      </c>
      <c r="D165" s="68" t="s">
        <v>304</v>
      </c>
      <c r="E165" s="54"/>
      <c r="F165" s="220" t="s">
        <v>388</v>
      </c>
      <c r="G165" s="220" t="s">
        <v>388</v>
      </c>
      <c r="H165" s="220" t="s">
        <v>388</v>
      </c>
      <c r="I165" s="220" t="s">
        <v>388</v>
      </c>
      <c r="J165" s="101" t="s">
        <v>388</v>
      </c>
      <c r="K165" s="101" t="s">
        <v>388</v>
      </c>
      <c r="L165" s="101" t="s">
        <v>388</v>
      </c>
      <c r="M165" s="101" t="s">
        <v>388</v>
      </c>
      <c r="N165" s="101" t="s">
        <v>388</v>
      </c>
      <c r="O165" s="101" t="s">
        <v>388</v>
      </c>
      <c r="P165" s="101" t="s">
        <v>388</v>
      </c>
      <c r="Q165" s="101" t="s">
        <v>388</v>
      </c>
      <c r="R165" s="101" t="s">
        <v>388</v>
      </c>
      <c r="S165" s="101" t="s">
        <v>388</v>
      </c>
      <c r="T165" s="101" t="s">
        <v>388</v>
      </c>
      <c r="U165" s="101" t="s">
        <v>388</v>
      </c>
      <c r="V165" s="101" t="s">
        <v>388</v>
      </c>
      <c r="W165" s="101" t="s">
        <v>388</v>
      </c>
      <c r="X165" s="101" t="s">
        <v>388</v>
      </c>
      <c r="Y165" s="101" t="s">
        <v>388</v>
      </c>
      <c r="Z165" s="101" t="s">
        <v>388</v>
      </c>
      <c r="AA165" s="101" t="s">
        <v>388</v>
      </c>
      <c r="AB165" s="101" t="s">
        <v>388</v>
      </c>
      <c r="AC165" s="101" t="s">
        <v>388</v>
      </c>
      <c r="AD165" s="101" t="s">
        <v>388</v>
      </c>
      <c r="AE165" s="101" t="s">
        <v>388</v>
      </c>
      <c r="AF165" s="101" t="s">
        <v>388</v>
      </c>
      <c r="AG165" s="101" t="s">
        <v>388</v>
      </c>
      <c r="AH165" s="101" t="s">
        <v>388</v>
      </c>
      <c r="AI165" s="101" t="s">
        <v>388</v>
      </c>
      <c r="AJ165" s="101" t="s">
        <v>388</v>
      </c>
      <c r="AK165" s="101" t="s">
        <v>388</v>
      </c>
      <c r="AL165" s="101" t="s">
        <v>388</v>
      </c>
      <c r="AM165" s="101" t="s">
        <v>388</v>
      </c>
      <c r="AN165" s="177" t="s">
        <v>388</v>
      </c>
      <c r="AO165" s="101" t="s">
        <v>388</v>
      </c>
      <c r="AP165" s="101" t="s">
        <v>388</v>
      </c>
      <c r="AQ165" s="101" t="s">
        <v>388</v>
      </c>
      <c r="AR165" s="101" t="s">
        <v>388</v>
      </c>
      <c r="AS165" s="101" t="s">
        <v>388</v>
      </c>
      <c r="AT165" s="101" t="s">
        <v>388</v>
      </c>
      <c r="AU165" s="101" t="s">
        <v>388</v>
      </c>
      <c r="AV165" s="101" t="s">
        <v>388</v>
      </c>
      <c r="AW165" s="101" t="s">
        <v>388</v>
      </c>
      <c r="AX165" s="101" t="s">
        <v>388</v>
      </c>
      <c r="AY165" s="101" t="s">
        <v>388</v>
      </c>
      <c r="AZ165" s="101" t="s">
        <v>388</v>
      </c>
      <c r="BA165" s="101" t="s">
        <v>388</v>
      </c>
      <c r="BB165" s="101" t="s">
        <v>388</v>
      </c>
      <c r="BC165" s="101" t="s">
        <v>388</v>
      </c>
      <c r="BD165" s="64"/>
    </row>
    <row r="166" spans="2:56" ht="28.5">
      <c r="B166" s="83"/>
      <c r="C166" s="128" t="s">
        <v>13</v>
      </c>
      <c r="D166" s="68" t="s">
        <v>303</v>
      </c>
      <c r="E166" s="54"/>
      <c r="F166" s="220" t="s">
        <v>388</v>
      </c>
      <c r="G166" s="220" t="s">
        <v>388</v>
      </c>
      <c r="H166" s="220" t="s">
        <v>388</v>
      </c>
      <c r="I166" s="220" t="s">
        <v>388</v>
      </c>
      <c r="J166" s="101" t="s">
        <v>388</v>
      </c>
      <c r="K166" s="101" t="s">
        <v>388</v>
      </c>
      <c r="L166" s="101" t="s">
        <v>388</v>
      </c>
      <c r="M166" s="101" t="s">
        <v>388</v>
      </c>
      <c r="N166" s="101" t="s">
        <v>388</v>
      </c>
      <c r="O166" s="101" t="s">
        <v>388</v>
      </c>
      <c r="P166" s="101" t="s">
        <v>388</v>
      </c>
      <c r="Q166" s="101" t="s">
        <v>388</v>
      </c>
      <c r="R166" s="101" t="s">
        <v>388</v>
      </c>
      <c r="S166" s="101" t="s">
        <v>388</v>
      </c>
      <c r="T166" s="101" t="s">
        <v>388</v>
      </c>
      <c r="U166" s="101" t="s">
        <v>388</v>
      </c>
      <c r="V166" s="101" t="s">
        <v>388</v>
      </c>
      <c r="W166" s="101" t="s">
        <v>388</v>
      </c>
      <c r="X166" s="101" t="s">
        <v>388</v>
      </c>
      <c r="Y166" s="101" t="s">
        <v>388</v>
      </c>
      <c r="Z166" s="101" t="s">
        <v>388</v>
      </c>
      <c r="AA166" s="101" t="s">
        <v>388</v>
      </c>
      <c r="AB166" s="101" t="s">
        <v>388</v>
      </c>
      <c r="AC166" s="101" t="s">
        <v>388</v>
      </c>
      <c r="AD166" s="101" t="s">
        <v>388</v>
      </c>
      <c r="AE166" s="101" t="s">
        <v>388</v>
      </c>
      <c r="AF166" s="101" t="s">
        <v>388</v>
      </c>
      <c r="AG166" s="101" t="s">
        <v>388</v>
      </c>
      <c r="AH166" s="101" t="s">
        <v>388</v>
      </c>
      <c r="AI166" s="101" t="s">
        <v>388</v>
      </c>
      <c r="AJ166" s="101" t="s">
        <v>388</v>
      </c>
      <c r="AK166" s="101" t="s">
        <v>388</v>
      </c>
      <c r="AL166" s="101" t="s">
        <v>388</v>
      </c>
      <c r="AM166" s="101" t="s">
        <v>388</v>
      </c>
      <c r="AN166" s="177" t="s">
        <v>388</v>
      </c>
      <c r="AO166" s="101" t="s">
        <v>388</v>
      </c>
      <c r="AP166" s="101" t="s">
        <v>388</v>
      </c>
      <c r="AQ166" s="101" t="s">
        <v>388</v>
      </c>
      <c r="AR166" s="101" t="s">
        <v>388</v>
      </c>
      <c r="AS166" s="101" t="s">
        <v>388</v>
      </c>
      <c r="AT166" s="101" t="s">
        <v>388</v>
      </c>
      <c r="AU166" s="101" t="s">
        <v>388</v>
      </c>
      <c r="AV166" s="101" t="s">
        <v>388</v>
      </c>
      <c r="AW166" s="101" t="s">
        <v>388</v>
      </c>
      <c r="AX166" s="101" t="s">
        <v>388</v>
      </c>
      <c r="AY166" s="101" t="s">
        <v>388</v>
      </c>
      <c r="AZ166" s="101" t="s">
        <v>388</v>
      </c>
      <c r="BA166" s="101" t="s">
        <v>388</v>
      </c>
      <c r="BB166" s="101" t="s">
        <v>388</v>
      </c>
      <c r="BC166" s="101" t="s">
        <v>388</v>
      </c>
      <c r="BD166" s="64"/>
    </row>
    <row r="167" spans="2:56" ht="42.75">
      <c r="B167" s="83"/>
      <c r="C167" s="128" t="s">
        <v>14</v>
      </c>
      <c r="D167" s="68" t="s">
        <v>304</v>
      </c>
      <c r="E167" s="54"/>
      <c r="F167" s="220" t="s">
        <v>388</v>
      </c>
      <c r="G167" s="220" t="s">
        <v>388</v>
      </c>
      <c r="H167" s="220" t="s">
        <v>388</v>
      </c>
      <c r="I167" s="220" t="s">
        <v>388</v>
      </c>
      <c r="J167" s="101" t="s">
        <v>388</v>
      </c>
      <c r="K167" s="101" t="s">
        <v>388</v>
      </c>
      <c r="L167" s="101" t="s">
        <v>388</v>
      </c>
      <c r="M167" s="101" t="s">
        <v>388</v>
      </c>
      <c r="N167" s="101" t="s">
        <v>388</v>
      </c>
      <c r="O167" s="101" t="s">
        <v>388</v>
      </c>
      <c r="P167" s="101" t="s">
        <v>388</v>
      </c>
      <c r="Q167" s="101" t="s">
        <v>388</v>
      </c>
      <c r="R167" s="101" t="s">
        <v>388</v>
      </c>
      <c r="S167" s="101" t="s">
        <v>388</v>
      </c>
      <c r="T167" s="101" t="s">
        <v>388</v>
      </c>
      <c r="U167" s="101" t="s">
        <v>388</v>
      </c>
      <c r="V167" s="101" t="s">
        <v>388</v>
      </c>
      <c r="W167" s="101" t="s">
        <v>388</v>
      </c>
      <c r="X167" s="101" t="s">
        <v>388</v>
      </c>
      <c r="Y167" s="101" t="s">
        <v>388</v>
      </c>
      <c r="Z167" s="101" t="s">
        <v>388</v>
      </c>
      <c r="AA167" s="101" t="s">
        <v>388</v>
      </c>
      <c r="AB167" s="101" t="s">
        <v>388</v>
      </c>
      <c r="AC167" s="101" t="s">
        <v>388</v>
      </c>
      <c r="AD167" s="101" t="s">
        <v>388</v>
      </c>
      <c r="AE167" s="101" t="s">
        <v>388</v>
      </c>
      <c r="AF167" s="101" t="s">
        <v>388</v>
      </c>
      <c r="AG167" s="101" t="s">
        <v>388</v>
      </c>
      <c r="AH167" s="101" t="s">
        <v>388</v>
      </c>
      <c r="AI167" s="101" t="s">
        <v>388</v>
      </c>
      <c r="AJ167" s="101" t="s">
        <v>388</v>
      </c>
      <c r="AK167" s="101" t="s">
        <v>388</v>
      </c>
      <c r="AL167" s="101" t="s">
        <v>388</v>
      </c>
      <c r="AM167" s="101" t="s">
        <v>388</v>
      </c>
      <c r="AN167" s="177" t="s">
        <v>388</v>
      </c>
      <c r="AO167" s="101" t="s">
        <v>388</v>
      </c>
      <c r="AP167" s="101" t="s">
        <v>388</v>
      </c>
      <c r="AQ167" s="101" t="s">
        <v>388</v>
      </c>
      <c r="AR167" s="101" t="s">
        <v>388</v>
      </c>
      <c r="AS167" s="101" t="s">
        <v>388</v>
      </c>
      <c r="AT167" s="101" t="s">
        <v>388</v>
      </c>
      <c r="AU167" s="101" t="s">
        <v>388</v>
      </c>
      <c r="AV167" s="101" t="s">
        <v>388</v>
      </c>
      <c r="AW167" s="101" t="s">
        <v>388</v>
      </c>
      <c r="AX167" s="101" t="s">
        <v>388</v>
      </c>
      <c r="AY167" s="101" t="s">
        <v>388</v>
      </c>
      <c r="AZ167" s="101" t="s">
        <v>388</v>
      </c>
      <c r="BA167" s="101" t="s">
        <v>388</v>
      </c>
      <c r="BB167" s="101" t="s">
        <v>388</v>
      </c>
      <c r="BC167" s="101" t="s">
        <v>388</v>
      </c>
      <c r="BD167" s="64"/>
    </row>
    <row r="168" spans="2:56" ht="42.75">
      <c r="B168" s="83"/>
      <c r="C168" s="128" t="s">
        <v>15</v>
      </c>
      <c r="D168" s="68" t="s">
        <v>303</v>
      </c>
      <c r="E168" s="54"/>
      <c r="F168" s="220" t="s">
        <v>388</v>
      </c>
      <c r="G168" s="220" t="s">
        <v>388</v>
      </c>
      <c r="H168" s="220" t="s">
        <v>388</v>
      </c>
      <c r="I168" s="220" t="s">
        <v>388</v>
      </c>
      <c r="J168" s="101" t="s">
        <v>388</v>
      </c>
      <c r="K168" s="101" t="s">
        <v>388</v>
      </c>
      <c r="L168" s="101" t="s">
        <v>388</v>
      </c>
      <c r="M168" s="101" t="s">
        <v>388</v>
      </c>
      <c r="N168" s="101" t="s">
        <v>388</v>
      </c>
      <c r="O168" s="101" t="s">
        <v>388</v>
      </c>
      <c r="P168" s="101" t="s">
        <v>388</v>
      </c>
      <c r="Q168" s="101" t="s">
        <v>388</v>
      </c>
      <c r="R168" s="101" t="s">
        <v>388</v>
      </c>
      <c r="S168" s="101" t="s">
        <v>388</v>
      </c>
      <c r="T168" s="101" t="s">
        <v>388</v>
      </c>
      <c r="U168" s="101" t="s">
        <v>388</v>
      </c>
      <c r="V168" s="101" t="s">
        <v>388</v>
      </c>
      <c r="W168" s="101" t="s">
        <v>388</v>
      </c>
      <c r="X168" s="101" t="s">
        <v>388</v>
      </c>
      <c r="Y168" s="101" t="s">
        <v>388</v>
      </c>
      <c r="Z168" s="101" t="s">
        <v>388</v>
      </c>
      <c r="AA168" s="101" t="s">
        <v>388</v>
      </c>
      <c r="AB168" s="101" t="s">
        <v>388</v>
      </c>
      <c r="AC168" s="101" t="s">
        <v>388</v>
      </c>
      <c r="AD168" s="101" t="s">
        <v>388</v>
      </c>
      <c r="AE168" s="101" t="s">
        <v>388</v>
      </c>
      <c r="AF168" s="101" t="s">
        <v>388</v>
      </c>
      <c r="AG168" s="101" t="s">
        <v>388</v>
      </c>
      <c r="AH168" s="101" t="s">
        <v>388</v>
      </c>
      <c r="AI168" s="101" t="s">
        <v>388</v>
      </c>
      <c r="AJ168" s="101" t="s">
        <v>388</v>
      </c>
      <c r="AK168" s="101" t="s">
        <v>388</v>
      </c>
      <c r="AL168" s="101" t="s">
        <v>388</v>
      </c>
      <c r="AM168" s="101" t="s">
        <v>388</v>
      </c>
      <c r="AN168" s="177" t="s">
        <v>388</v>
      </c>
      <c r="AO168" s="101" t="s">
        <v>388</v>
      </c>
      <c r="AP168" s="101" t="s">
        <v>388</v>
      </c>
      <c r="AQ168" s="101" t="s">
        <v>388</v>
      </c>
      <c r="AR168" s="101" t="s">
        <v>388</v>
      </c>
      <c r="AS168" s="101" t="s">
        <v>388</v>
      </c>
      <c r="AT168" s="101" t="s">
        <v>388</v>
      </c>
      <c r="AU168" s="101" t="s">
        <v>388</v>
      </c>
      <c r="AV168" s="101" t="s">
        <v>388</v>
      </c>
      <c r="AW168" s="101" t="s">
        <v>388</v>
      </c>
      <c r="AX168" s="101" t="s">
        <v>388</v>
      </c>
      <c r="AY168" s="101" t="s">
        <v>388</v>
      </c>
      <c r="AZ168" s="101" t="s">
        <v>388</v>
      </c>
      <c r="BA168" s="101" t="s">
        <v>388</v>
      </c>
      <c r="BB168" s="101" t="s">
        <v>388</v>
      </c>
      <c r="BC168" s="101" t="s">
        <v>388</v>
      </c>
      <c r="BD168" s="64"/>
    </row>
    <row r="169" spans="2:56" ht="28.5">
      <c r="B169" s="83"/>
      <c r="C169" s="128" t="s">
        <v>306</v>
      </c>
      <c r="D169" s="68" t="s">
        <v>287</v>
      </c>
      <c r="E169" s="54"/>
      <c r="F169" s="220" t="s">
        <v>388</v>
      </c>
      <c r="G169" s="220" t="s">
        <v>388</v>
      </c>
      <c r="H169" s="220" t="s">
        <v>388</v>
      </c>
      <c r="I169" s="220" t="s">
        <v>388</v>
      </c>
      <c r="J169" s="101" t="s">
        <v>388</v>
      </c>
      <c r="K169" s="101" t="s">
        <v>388</v>
      </c>
      <c r="L169" s="101" t="s">
        <v>388</v>
      </c>
      <c r="M169" s="101" t="s">
        <v>388</v>
      </c>
      <c r="N169" s="101" t="s">
        <v>388</v>
      </c>
      <c r="O169" s="101" t="s">
        <v>388</v>
      </c>
      <c r="P169" s="101" t="s">
        <v>388</v>
      </c>
      <c r="Q169" s="101" t="s">
        <v>388</v>
      </c>
      <c r="R169" s="101" t="s">
        <v>388</v>
      </c>
      <c r="S169" s="101" t="s">
        <v>388</v>
      </c>
      <c r="T169" s="101" t="s">
        <v>388</v>
      </c>
      <c r="U169" s="101" t="s">
        <v>388</v>
      </c>
      <c r="V169" s="101" t="s">
        <v>388</v>
      </c>
      <c r="W169" s="101" t="s">
        <v>388</v>
      </c>
      <c r="X169" s="101" t="s">
        <v>388</v>
      </c>
      <c r="Y169" s="101" t="s">
        <v>388</v>
      </c>
      <c r="Z169" s="101" t="s">
        <v>388</v>
      </c>
      <c r="AA169" s="101" t="s">
        <v>388</v>
      </c>
      <c r="AB169" s="101" t="s">
        <v>388</v>
      </c>
      <c r="AC169" s="101" t="s">
        <v>388</v>
      </c>
      <c r="AD169" s="101" t="s">
        <v>388</v>
      </c>
      <c r="AE169" s="101" t="s">
        <v>388</v>
      </c>
      <c r="AF169" s="101" t="s">
        <v>388</v>
      </c>
      <c r="AG169" s="101" t="s">
        <v>388</v>
      </c>
      <c r="AH169" s="101" t="s">
        <v>388</v>
      </c>
      <c r="AI169" s="101" t="s">
        <v>388</v>
      </c>
      <c r="AJ169" s="101" t="s">
        <v>388</v>
      </c>
      <c r="AK169" s="101" t="s">
        <v>388</v>
      </c>
      <c r="AL169" s="101" t="s">
        <v>388</v>
      </c>
      <c r="AM169" s="101" t="s">
        <v>388</v>
      </c>
      <c r="AN169" s="177" t="s">
        <v>388</v>
      </c>
      <c r="AO169" s="101" t="s">
        <v>388</v>
      </c>
      <c r="AP169" s="101" t="s">
        <v>388</v>
      </c>
      <c r="AQ169" s="101" t="s">
        <v>388</v>
      </c>
      <c r="AR169" s="101" t="s">
        <v>388</v>
      </c>
      <c r="AS169" s="101" t="s">
        <v>388</v>
      </c>
      <c r="AT169" s="101" t="s">
        <v>388</v>
      </c>
      <c r="AU169" s="101" t="s">
        <v>388</v>
      </c>
      <c r="AV169" s="101" t="s">
        <v>388</v>
      </c>
      <c r="AW169" s="101" t="s">
        <v>388</v>
      </c>
      <c r="AX169" s="101" t="s">
        <v>388</v>
      </c>
      <c r="AY169" s="101" t="s">
        <v>388</v>
      </c>
      <c r="AZ169" s="101" t="s">
        <v>388</v>
      </c>
      <c r="BA169" s="101" t="s">
        <v>388</v>
      </c>
      <c r="BB169" s="101" t="s">
        <v>388</v>
      </c>
      <c r="BC169" s="101" t="s">
        <v>388</v>
      </c>
      <c r="BD169" s="64"/>
    </row>
    <row r="170" spans="2:56" ht="14.25">
      <c r="B170" s="83"/>
      <c r="C170" s="120"/>
      <c r="D170" s="68"/>
      <c r="E170" s="54"/>
      <c r="F170" s="220"/>
      <c r="G170" s="220"/>
      <c r="H170" s="220"/>
      <c r="I170" s="220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 t="s">
        <v>388</v>
      </c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77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64"/>
    </row>
    <row r="171" spans="2:56" ht="28.5">
      <c r="B171" s="83" t="s">
        <v>76</v>
      </c>
      <c r="C171" s="120" t="s">
        <v>75</v>
      </c>
      <c r="D171" s="68" t="s">
        <v>305</v>
      </c>
      <c r="E171" s="54"/>
      <c r="F171" s="220"/>
      <c r="G171" s="220"/>
      <c r="H171" s="220"/>
      <c r="I171" s="220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77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64"/>
    </row>
    <row r="172" spans="2:56" ht="28.5">
      <c r="B172" s="83"/>
      <c r="C172" s="128" t="s">
        <v>16</v>
      </c>
      <c r="D172" s="113"/>
      <c r="E172" s="54"/>
      <c r="F172" s="220" t="s">
        <v>388</v>
      </c>
      <c r="G172" s="220" t="s">
        <v>388</v>
      </c>
      <c r="H172" s="220" t="s">
        <v>388</v>
      </c>
      <c r="I172" s="220" t="s">
        <v>388</v>
      </c>
      <c r="J172" s="101" t="s">
        <v>388</v>
      </c>
      <c r="K172" s="101" t="s">
        <v>388</v>
      </c>
      <c r="L172" s="101" t="s">
        <v>388</v>
      </c>
      <c r="M172" s="101" t="s">
        <v>388</v>
      </c>
      <c r="N172" s="101" t="s">
        <v>388</v>
      </c>
      <c r="O172" s="101" t="s">
        <v>388</v>
      </c>
      <c r="P172" s="101" t="s">
        <v>388</v>
      </c>
      <c r="Q172" s="101" t="s">
        <v>388</v>
      </c>
      <c r="R172" s="101" t="s">
        <v>388</v>
      </c>
      <c r="S172" s="101" t="s">
        <v>388</v>
      </c>
      <c r="T172" s="101" t="s">
        <v>388</v>
      </c>
      <c r="U172" s="101" t="s">
        <v>388</v>
      </c>
      <c r="V172" s="101" t="s">
        <v>388</v>
      </c>
      <c r="W172" s="101" t="s">
        <v>388</v>
      </c>
      <c r="X172" s="101" t="s">
        <v>388</v>
      </c>
      <c r="Y172" s="101" t="s">
        <v>388</v>
      </c>
      <c r="Z172" s="101" t="s">
        <v>388</v>
      </c>
      <c r="AA172" s="101" t="s">
        <v>388</v>
      </c>
      <c r="AB172" s="101" t="s">
        <v>388</v>
      </c>
      <c r="AC172" s="101" t="s">
        <v>388</v>
      </c>
      <c r="AD172" s="101" t="s">
        <v>388</v>
      </c>
      <c r="AE172" s="101" t="s">
        <v>388</v>
      </c>
      <c r="AF172" s="101" t="s">
        <v>388</v>
      </c>
      <c r="AG172" s="101" t="s">
        <v>388</v>
      </c>
      <c r="AH172" s="101" t="s">
        <v>388</v>
      </c>
      <c r="AI172" s="101" t="s">
        <v>388</v>
      </c>
      <c r="AJ172" s="101" t="s">
        <v>388</v>
      </c>
      <c r="AK172" s="101" t="s">
        <v>388</v>
      </c>
      <c r="AL172" s="101" t="s">
        <v>388</v>
      </c>
      <c r="AM172" s="101" t="s">
        <v>388</v>
      </c>
      <c r="AN172" s="177" t="s">
        <v>388</v>
      </c>
      <c r="AO172" s="101" t="s">
        <v>388</v>
      </c>
      <c r="AP172" s="101" t="s">
        <v>388</v>
      </c>
      <c r="AQ172" s="101" t="s">
        <v>388</v>
      </c>
      <c r="AR172" s="101" t="s">
        <v>388</v>
      </c>
      <c r="AS172" s="101" t="s">
        <v>388</v>
      </c>
      <c r="AT172" s="101" t="s">
        <v>388</v>
      </c>
      <c r="AU172" s="101" t="s">
        <v>388</v>
      </c>
      <c r="AV172" s="101" t="s">
        <v>388</v>
      </c>
      <c r="AW172" s="101" t="s">
        <v>388</v>
      </c>
      <c r="AX172" s="101" t="s">
        <v>388</v>
      </c>
      <c r="AY172" s="101" t="s">
        <v>388</v>
      </c>
      <c r="AZ172" s="101" t="s">
        <v>388</v>
      </c>
      <c r="BA172" s="101" t="s">
        <v>388</v>
      </c>
      <c r="BB172" s="101" t="s">
        <v>388</v>
      </c>
      <c r="BC172" s="101" t="s">
        <v>388</v>
      </c>
      <c r="BD172" s="64"/>
    </row>
    <row r="173" spans="2:56" ht="28.5">
      <c r="B173" s="83"/>
      <c r="C173" s="128" t="s">
        <v>17</v>
      </c>
      <c r="D173" s="113"/>
      <c r="E173" s="54"/>
      <c r="F173" s="220" t="s">
        <v>388</v>
      </c>
      <c r="G173" s="220" t="s">
        <v>388</v>
      </c>
      <c r="H173" s="220" t="s">
        <v>388</v>
      </c>
      <c r="I173" s="220" t="s">
        <v>388</v>
      </c>
      <c r="J173" s="101" t="s">
        <v>388</v>
      </c>
      <c r="K173" s="101" t="s">
        <v>388</v>
      </c>
      <c r="L173" s="101" t="s">
        <v>388</v>
      </c>
      <c r="M173" s="101" t="s">
        <v>388</v>
      </c>
      <c r="N173" s="101" t="s">
        <v>388</v>
      </c>
      <c r="O173" s="101" t="s">
        <v>388</v>
      </c>
      <c r="P173" s="101" t="s">
        <v>388</v>
      </c>
      <c r="Q173" s="101" t="s">
        <v>388</v>
      </c>
      <c r="R173" s="101" t="s">
        <v>388</v>
      </c>
      <c r="S173" s="101" t="s">
        <v>388</v>
      </c>
      <c r="T173" s="101" t="s">
        <v>388</v>
      </c>
      <c r="U173" s="101" t="s">
        <v>388</v>
      </c>
      <c r="V173" s="101" t="s">
        <v>388</v>
      </c>
      <c r="W173" s="101" t="s">
        <v>388</v>
      </c>
      <c r="X173" s="101" t="s">
        <v>388</v>
      </c>
      <c r="Y173" s="101" t="s">
        <v>388</v>
      </c>
      <c r="Z173" s="101" t="s">
        <v>388</v>
      </c>
      <c r="AA173" s="101" t="s">
        <v>388</v>
      </c>
      <c r="AB173" s="101" t="s">
        <v>388</v>
      </c>
      <c r="AC173" s="101" t="s">
        <v>388</v>
      </c>
      <c r="AD173" s="101" t="s">
        <v>388</v>
      </c>
      <c r="AE173" s="101" t="s">
        <v>388</v>
      </c>
      <c r="AF173" s="101" t="s">
        <v>388</v>
      </c>
      <c r="AG173" s="101" t="s">
        <v>388</v>
      </c>
      <c r="AH173" s="101" t="s">
        <v>388</v>
      </c>
      <c r="AI173" s="101" t="s">
        <v>388</v>
      </c>
      <c r="AJ173" s="101" t="s">
        <v>388</v>
      </c>
      <c r="AK173" s="101" t="s">
        <v>388</v>
      </c>
      <c r="AL173" s="101" t="s">
        <v>388</v>
      </c>
      <c r="AM173" s="101" t="s">
        <v>388</v>
      </c>
      <c r="AN173" s="177" t="s">
        <v>388</v>
      </c>
      <c r="AO173" s="101" t="s">
        <v>388</v>
      </c>
      <c r="AP173" s="101" t="s">
        <v>388</v>
      </c>
      <c r="AQ173" s="101" t="s">
        <v>388</v>
      </c>
      <c r="AR173" s="101" t="s">
        <v>388</v>
      </c>
      <c r="AS173" s="101" t="s">
        <v>388</v>
      </c>
      <c r="AT173" s="101" t="s">
        <v>388</v>
      </c>
      <c r="AU173" s="101" t="s">
        <v>388</v>
      </c>
      <c r="AV173" s="101" t="s">
        <v>388</v>
      </c>
      <c r="AW173" s="101" t="s">
        <v>388</v>
      </c>
      <c r="AX173" s="101" t="s">
        <v>388</v>
      </c>
      <c r="AY173" s="101" t="s">
        <v>388</v>
      </c>
      <c r="AZ173" s="101" t="s">
        <v>388</v>
      </c>
      <c r="BA173" s="101" t="s">
        <v>388</v>
      </c>
      <c r="BB173" s="101" t="s">
        <v>388</v>
      </c>
      <c r="BC173" s="101" t="s">
        <v>388</v>
      </c>
      <c r="BD173" s="64"/>
    </row>
    <row r="174" spans="2:56" ht="28.5">
      <c r="B174" s="83"/>
      <c r="C174" s="128" t="s">
        <v>315</v>
      </c>
      <c r="D174" s="113" t="s">
        <v>314</v>
      </c>
      <c r="E174" s="54"/>
      <c r="F174" s="220" t="s">
        <v>388</v>
      </c>
      <c r="G174" s="220" t="s">
        <v>388</v>
      </c>
      <c r="H174" s="220" t="s">
        <v>388</v>
      </c>
      <c r="I174" s="220" t="s">
        <v>388</v>
      </c>
      <c r="J174" s="101" t="s">
        <v>388</v>
      </c>
      <c r="K174" s="101" t="s">
        <v>388</v>
      </c>
      <c r="L174" s="101" t="s">
        <v>414</v>
      </c>
      <c r="M174" s="101" t="s">
        <v>508</v>
      </c>
      <c r="N174" s="101" t="s">
        <v>509</v>
      </c>
      <c r="O174" s="103" t="s">
        <v>745</v>
      </c>
      <c r="P174" s="101" t="s">
        <v>388</v>
      </c>
      <c r="Q174" s="101" t="s">
        <v>388</v>
      </c>
      <c r="R174" s="101" t="s">
        <v>388</v>
      </c>
      <c r="S174" s="101" t="s">
        <v>388</v>
      </c>
      <c r="T174" s="101" t="s">
        <v>388</v>
      </c>
      <c r="U174" s="101" t="s">
        <v>388</v>
      </c>
      <c r="V174" s="101" t="s">
        <v>388</v>
      </c>
      <c r="W174" s="101" t="s">
        <v>388</v>
      </c>
      <c r="X174" s="101" t="s">
        <v>388</v>
      </c>
      <c r="Y174" s="101" t="s">
        <v>388</v>
      </c>
      <c r="Z174" s="101" t="s">
        <v>388</v>
      </c>
      <c r="AA174" s="101" t="s">
        <v>388</v>
      </c>
      <c r="AB174" s="101" t="s">
        <v>388</v>
      </c>
      <c r="AC174" s="101" t="s">
        <v>388</v>
      </c>
      <c r="AD174" s="101" t="s">
        <v>388</v>
      </c>
      <c r="AE174" s="101" t="s">
        <v>388</v>
      </c>
      <c r="AF174" s="101" t="s">
        <v>388</v>
      </c>
      <c r="AG174" s="101" t="s">
        <v>388</v>
      </c>
      <c r="AH174" s="101" t="s">
        <v>388</v>
      </c>
      <c r="AI174" s="101" t="s">
        <v>388</v>
      </c>
      <c r="AJ174" s="101" t="s">
        <v>388</v>
      </c>
      <c r="AK174" s="101" t="s">
        <v>388</v>
      </c>
      <c r="AL174" s="101" t="s">
        <v>388</v>
      </c>
      <c r="AM174" s="101" t="s">
        <v>388</v>
      </c>
      <c r="AN174" s="177" t="s">
        <v>388</v>
      </c>
      <c r="AO174" s="101" t="s">
        <v>388</v>
      </c>
      <c r="AP174" s="101" t="s">
        <v>388</v>
      </c>
      <c r="AQ174" s="101" t="s">
        <v>388</v>
      </c>
      <c r="AR174" s="101" t="s">
        <v>388</v>
      </c>
      <c r="AS174" s="101" t="s">
        <v>388</v>
      </c>
      <c r="AT174" s="101" t="s">
        <v>388</v>
      </c>
      <c r="AU174" s="101" t="s">
        <v>388</v>
      </c>
      <c r="AV174" s="101" t="s">
        <v>388</v>
      </c>
      <c r="AW174" s="101" t="s">
        <v>388</v>
      </c>
      <c r="AX174" s="101" t="s">
        <v>388</v>
      </c>
      <c r="AY174" s="101" t="s">
        <v>388</v>
      </c>
      <c r="AZ174" s="101" t="s">
        <v>388</v>
      </c>
      <c r="BA174" s="101" t="s">
        <v>388</v>
      </c>
      <c r="BB174" s="101" t="s">
        <v>388</v>
      </c>
      <c r="BC174" s="101" t="s">
        <v>388</v>
      </c>
      <c r="BD174" s="64"/>
    </row>
    <row r="175" spans="2:56" ht="14.25">
      <c r="B175" s="83"/>
      <c r="C175" s="120"/>
      <c r="D175" s="68"/>
      <c r="E175" s="53"/>
      <c r="F175" s="220"/>
      <c r="G175" s="268"/>
      <c r="H175" s="268"/>
      <c r="I175" s="268"/>
      <c r="J175" s="100"/>
      <c r="K175" s="100"/>
      <c r="L175" s="100"/>
      <c r="M175" s="100"/>
      <c r="N175" s="100"/>
      <c r="O175" s="101"/>
      <c r="P175" s="100"/>
      <c r="Q175" s="100"/>
      <c r="R175" s="100"/>
      <c r="S175" s="100"/>
      <c r="T175" s="100"/>
      <c r="U175" s="100"/>
      <c r="V175" s="100"/>
      <c r="W175" s="100"/>
      <c r="X175" s="100"/>
      <c r="Y175" s="101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74"/>
      <c r="AO175" s="100"/>
      <c r="AP175" s="100"/>
      <c r="AQ175" s="100"/>
      <c r="AR175" s="100"/>
      <c r="AS175" s="100"/>
      <c r="AT175" s="101"/>
      <c r="AU175" s="101"/>
      <c r="AV175" s="100"/>
      <c r="AW175" s="100"/>
      <c r="AX175" s="100"/>
      <c r="AY175" s="100"/>
      <c r="AZ175" s="100"/>
      <c r="BA175" s="100"/>
      <c r="BB175" s="100"/>
      <c r="BC175" s="100"/>
      <c r="BD175" s="61"/>
    </row>
    <row r="176" spans="2:56" ht="28.5">
      <c r="B176" s="83" t="s">
        <v>78</v>
      </c>
      <c r="C176" s="120" t="s">
        <v>77</v>
      </c>
      <c r="D176" s="68" t="s">
        <v>305</v>
      </c>
      <c r="E176" s="53"/>
      <c r="F176" s="220"/>
      <c r="G176" s="268"/>
      <c r="H176" s="268"/>
      <c r="I176" s="268"/>
      <c r="J176" s="100"/>
      <c r="K176" s="100"/>
      <c r="L176" s="100"/>
      <c r="M176" s="100"/>
      <c r="N176" s="100"/>
      <c r="O176" s="101"/>
      <c r="P176" s="100"/>
      <c r="Q176" s="100"/>
      <c r="R176" s="100"/>
      <c r="S176" s="100"/>
      <c r="T176" s="100"/>
      <c r="U176" s="100"/>
      <c r="V176" s="100"/>
      <c r="W176" s="100"/>
      <c r="X176" s="100"/>
      <c r="Y176" s="101"/>
      <c r="Z176" s="101"/>
      <c r="AA176" s="100"/>
      <c r="AB176" s="100"/>
      <c r="AC176" s="100"/>
      <c r="AD176" s="100"/>
      <c r="AE176" s="100"/>
      <c r="AF176" s="100"/>
      <c r="AG176" s="100"/>
      <c r="AH176" s="100"/>
      <c r="AI176" s="101"/>
      <c r="AJ176" s="100"/>
      <c r="AK176" s="100"/>
      <c r="AL176" s="100"/>
      <c r="AM176" s="100"/>
      <c r="AN176" s="174"/>
      <c r="AO176" s="100"/>
      <c r="AP176" s="100"/>
      <c r="AQ176" s="100"/>
      <c r="AR176" s="100"/>
      <c r="AS176" s="100"/>
      <c r="AT176" s="101"/>
      <c r="AU176" s="101"/>
      <c r="AV176" s="100"/>
      <c r="AW176" s="100"/>
      <c r="AX176" s="100"/>
      <c r="AY176" s="100"/>
      <c r="AZ176" s="100"/>
      <c r="BA176" s="100"/>
      <c r="BB176" s="100"/>
      <c r="BC176" s="100"/>
      <c r="BD176" s="61"/>
    </row>
    <row r="177" spans="2:56" ht="14.25">
      <c r="B177" s="83"/>
      <c r="C177" s="128" t="s">
        <v>318</v>
      </c>
      <c r="D177" s="68" t="s">
        <v>314</v>
      </c>
      <c r="E177" s="53"/>
      <c r="F177" s="220"/>
      <c r="G177" s="268" t="s">
        <v>388</v>
      </c>
      <c r="H177" s="268" t="s">
        <v>388</v>
      </c>
      <c r="I177" s="268" t="s">
        <v>388</v>
      </c>
      <c r="J177" s="100" t="s">
        <v>388</v>
      </c>
      <c r="K177" s="100" t="s">
        <v>662</v>
      </c>
      <c r="L177" s="100" t="s">
        <v>388</v>
      </c>
      <c r="M177" s="100" t="s">
        <v>510</v>
      </c>
      <c r="N177" s="100" t="s">
        <v>510</v>
      </c>
      <c r="O177" s="101" t="s">
        <v>746</v>
      </c>
      <c r="P177" s="100" t="s">
        <v>388</v>
      </c>
      <c r="Q177" s="100" t="s">
        <v>388</v>
      </c>
      <c r="R177" s="100" t="s">
        <v>388</v>
      </c>
      <c r="S177" s="100" t="s">
        <v>388</v>
      </c>
      <c r="T177" s="100" t="s">
        <v>388</v>
      </c>
      <c r="U177" s="100" t="s">
        <v>388</v>
      </c>
      <c r="V177" s="100" t="s">
        <v>388</v>
      </c>
      <c r="W177" s="100" t="s">
        <v>388</v>
      </c>
      <c r="X177" s="100">
        <v>0.75</v>
      </c>
      <c r="Y177" s="101" t="s">
        <v>388</v>
      </c>
      <c r="Z177" s="100" t="s">
        <v>388</v>
      </c>
      <c r="AA177" s="100" t="s">
        <v>388</v>
      </c>
      <c r="AB177" s="100" t="s">
        <v>388</v>
      </c>
      <c r="AC177" s="100" t="s">
        <v>388</v>
      </c>
      <c r="AD177" s="100" t="s">
        <v>388</v>
      </c>
      <c r="AE177" s="100" t="s">
        <v>388</v>
      </c>
      <c r="AF177" s="100" t="s">
        <v>388</v>
      </c>
      <c r="AG177" s="100" t="s">
        <v>388</v>
      </c>
      <c r="AH177" s="100" t="s">
        <v>388</v>
      </c>
      <c r="AI177" s="100" t="s">
        <v>728</v>
      </c>
      <c r="AJ177" s="100" t="s">
        <v>388</v>
      </c>
      <c r="AK177" s="100" t="s">
        <v>388</v>
      </c>
      <c r="AL177" s="100" t="s">
        <v>580</v>
      </c>
      <c r="AM177" s="100" t="s">
        <v>388</v>
      </c>
      <c r="AN177" s="174">
        <v>0.3</v>
      </c>
      <c r="AO177" s="100">
        <v>0.199</v>
      </c>
      <c r="AP177" s="100" t="s">
        <v>388</v>
      </c>
      <c r="AQ177" s="100" t="s">
        <v>388</v>
      </c>
      <c r="AR177" s="100" t="s">
        <v>388</v>
      </c>
      <c r="AS177" s="100" t="s">
        <v>388</v>
      </c>
      <c r="AT177" s="101" t="s">
        <v>599</v>
      </c>
      <c r="AU177" s="101" t="s">
        <v>599</v>
      </c>
      <c r="AV177" s="100" t="s">
        <v>388</v>
      </c>
      <c r="AW177" s="100" t="s">
        <v>388</v>
      </c>
      <c r="AX177" s="100" t="s">
        <v>388</v>
      </c>
      <c r="AY177" s="100" t="s">
        <v>388</v>
      </c>
      <c r="AZ177" s="100" t="s">
        <v>388</v>
      </c>
      <c r="BA177" s="100" t="s">
        <v>388</v>
      </c>
      <c r="BB177" s="100" t="s">
        <v>388</v>
      </c>
      <c r="BC177" s="100" t="s">
        <v>388</v>
      </c>
      <c r="BD177" s="61"/>
    </row>
    <row r="178" spans="2:56" ht="14.25">
      <c r="B178" s="83"/>
      <c r="C178" s="128" t="s">
        <v>317</v>
      </c>
      <c r="D178" s="68" t="s">
        <v>316</v>
      </c>
      <c r="E178" s="53"/>
      <c r="F178" s="220" t="s">
        <v>388</v>
      </c>
      <c r="G178" s="268" t="s">
        <v>388</v>
      </c>
      <c r="H178" s="268" t="s">
        <v>388</v>
      </c>
      <c r="I178" s="268" t="s">
        <v>388</v>
      </c>
      <c r="J178" s="101" t="s">
        <v>388</v>
      </c>
      <c r="K178" s="100" t="s">
        <v>388</v>
      </c>
      <c r="L178" s="100" t="s">
        <v>388</v>
      </c>
      <c r="M178" s="100" t="s">
        <v>388</v>
      </c>
      <c r="N178" s="100" t="s">
        <v>388</v>
      </c>
      <c r="O178" s="101" t="s">
        <v>388</v>
      </c>
      <c r="P178" s="101" t="s">
        <v>388</v>
      </c>
      <c r="Q178" s="101" t="s">
        <v>388</v>
      </c>
      <c r="R178" s="101" t="s">
        <v>388</v>
      </c>
      <c r="S178" s="101" t="s">
        <v>388</v>
      </c>
      <c r="T178" s="101" t="s">
        <v>388</v>
      </c>
      <c r="U178" s="101" t="s">
        <v>388</v>
      </c>
      <c r="V178" s="101" t="s">
        <v>388</v>
      </c>
      <c r="W178" s="101" t="s">
        <v>388</v>
      </c>
      <c r="X178" s="100" t="s">
        <v>388</v>
      </c>
      <c r="Y178" s="101" t="s">
        <v>388</v>
      </c>
      <c r="Z178" s="101" t="s">
        <v>388</v>
      </c>
      <c r="AA178" s="101" t="s">
        <v>388</v>
      </c>
      <c r="AB178" s="101" t="s">
        <v>388</v>
      </c>
      <c r="AC178" s="101" t="s">
        <v>388</v>
      </c>
      <c r="AD178" s="101" t="s">
        <v>388</v>
      </c>
      <c r="AE178" s="101" t="s">
        <v>388</v>
      </c>
      <c r="AF178" s="101" t="s">
        <v>388</v>
      </c>
      <c r="AG178" s="101" t="s">
        <v>388</v>
      </c>
      <c r="AH178" s="101" t="s">
        <v>388</v>
      </c>
      <c r="AI178" s="101" t="s">
        <v>388</v>
      </c>
      <c r="AJ178" s="101" t="s">
        <v>388</v>
      </c>
      <c r="AK178" s="101" t="s">
        <v>388</v>
      </c>
      <c r="AL178" s="101" t="s">
        <v>388</v>
      </c>
      <c r="AM178" s="101" t="s">
        <v>388</v>
      </c>
      <c r="AN178" s="174" t="s">
        <v>388</v>
      </c>
      <c r="AO178" s="100" t="s">
        <v>388</v>
      </c>
      <c r="AP178" s="100" t="s">
        <v>388</v>
      </c>
      <c r="AQ178" s="101" t="s">
        <v>388</v>
      </c>
      <c r="AR178" s="101" t="s">
        <v>388</v>
      </c>
      <c r="AS178" s="101" t="s">
        <v>388</v>
      </c>
      <c r="AT178" s="101"/>
      <c r="AU178" s="101"/>
      <c r="AV178" s="101" t="s">
        <v>388</v>
      </c>
      <c r="AW178" s="101" t="s">
        <v>388</v>
      </c>
      <c r="AX178" s="101" t="s">
        <v>388</v>
      </c>
      <c r="AY178" s="101" t="s">
        <v>388</v>
      </c>
      <c r="AZ178" s="101" t="s">
        <v>388</v>
      </c>
      <c r="BA178" s="101" t="s">
        <v>388</v>
      </c>
      <c r="BB178" s="101" t="s">
        <v>388</v>
      </c>
      <c r="BC178" s="101" t="s">
        <v>388</v>
      </c>
      <c r="BD178" s="64"/>
    </row>
    <row r="179" spans="2:56" ht="14.25">
      <c r="B179" s="83"/>
      <c r="C179" s="128" t="s">
        <v>18</v>
      </c>
      <c r="D179" s="68" t="s">
        <v>320</v>
      </c>
      <c r="E179" s="53"/>
      <c r="F179" s="220" t="s">
        <v>388</v>
      </c>
      <c r="G179" s="268" t="s">
        <v>388</v>
      </c>
      <c r="H179" s="268" t="s">
        <v>388</v>
      </c>
      <c r="I179" s="268" t="s">
        <v>388</v>
      </c>
      <c r="J179" s="101" t="s">
        <v>388</v>
      </c>
      <c r="K179" s="100" t="s">
        <v>388</v>
      </c>
      <c r="L179" s="100" t="s">
        <v>388</v>
      </c>
      <c r="M179" s="100" t="s">
        <v>388</v>
      </c>
      <c r="N179" s="100" t="s">
        <v>388</v>
      </c>
      <c r="O179" s="101" t="s">
        <v>388</v>
      </c>
      <c r="P179" s="101" t="s">
        <v>388</v>
      </c>
      <c r="Q179" s="101" t="s">
        <v>388</v>
      </c>
      <c r="R179" s="101" t="s">
        <v>388</v>
      </c>
      <c r="S179" s="101" t="s">
        <v>388</v>
      </c>
      <c r="T179" s="101" t="s">
        <v>388</v>
      </c>
      <c r="U179" s="101" t="s">
        <v>388</v>
      </c>
      <c r="V179" s="101" t="s">
        <v>388</v>
      </c>
      <c r="W179" s="101" t="s">
        <v>388</v>
      </c>
      <c r="X179" s="100" t="s">
        <v>388</v>
      </c>
      <c r="Y179" s="101" t="s">
        <v>388</v>
      </c>
      <c r="Z179" s="101" t="s">
        <v>388</v>
      </c>
      <c r="AA179" s="101" t="s">
        <v>388</v>
      </c>
      <c r="AB179" s="101" t="s">
        <v>388</v>
      </c>
      <c r="AC179" s="101" t="s">
        <v>388</v>
      </c>
      <c r="AD179" s="101" t="s">
        <v>388</v>
      </c>
      <c r="AE179" s="101" t="s">
        <v>388</v>
      </c>
      <c r="AF179" s="101" t="s">
        <v>388</v>
      </c>
      <c r="AG179" s="101" t="s">
        <v>388</v>
      </c>
      <c r="AH179" s="101" t="s">
        <v>388</v>
      </c>
      <c r="AI179" s="101" t="s">
        <v>388</v>
      </c>
      <c r="AJ179" s="101" t="s">
        <v>388</v>
      </c>
      <c r="AK179" s="101" t="s">
        <v>388</v>
      </c>
      <c r="AL179" s="101" t="s">
        <v>388</v>
      </c>
      <c r="AM179" s="101" t="s">
        <v>388</v>
      </c>
      <c r="AN179" s="174" t="s">
        <v>388</v>
      </c>
      <c r="AO179" s="100" t="s">
        <v>388</v>
      </c>
      <c r="AP179" s="100" t="s">
        <v>388</v>
      </c>
      <c r="AQ179" s="101" t="s">
        <v>388</v>
      </c>
      <c r="AR179" s="101" t="s">
        <v>388</v>
      </c>
      <c r="AS179" s="101" t="s">
        <v>388</v>
      </c>
      <c r="AT179" s="101"/>
      <c r="AU179" s="101"/>
      <c r="AV179" s="101" t="s">
        <v>388</v>
      </c>
      <c r="AW179" s="101" t="s">
        <v>388</v>
      </c>
      <c r="AX179" s="101" t="s">
        <v>388</v>
      </c>
      <c r="AY179" s="101" t="s">
        <v>388</v>
      </c>
      <c r="AZ179" s="101" t="s">
        <v>388</v>
      </c>
      <c r="BA179" s="101" t="s">
        <v>388</v>
      </c>
      <c r="BB179" s="101" t="s">
        <v>388</v>
      </c>
      <c r="BC179" s="101" t="s">
        <v>388</v>
      </c>
      <c r="BD179" s="64"/>
    </row>
    <row r="180" spans="2:56" ht="28.5">
      <c r="B180" s="83"/>
      <c r="C180" s="128" t="s">
        <v>319</v>
      </c>
      <c r="D180" s="68" t="s">
        <v>292</v>
      </c>
      <c r="E180" s="53"/>
      <c r="F180" s="220" t="s">
        <v>388</v>
      </c>
      <c r="G180" s="268" t="s">
        <v>388</v>
      </c>
      <c r="H180" s="268" t="s">
        <v>388</v>
      </c>
      <c r="I180" s="268" t="s">
        <v>388</v>
      </c>
      <c r="J180" s="101" t="s">
        <v>388</v>
      </c>
      <c r="K180" s="100" t="s">
        <v>388</v>
      </c>
      <c r="L180" s="100" t="s">
        <v>388</v>
      </c>
      <c r="M180" s="100" t="s">
        <v>388</v>
      </c>
      <c r="N180" s="100" t="s">
        <v>388</v>
      </c>
      <c r="O180" s="101" t="s">
        <v>388</v>
      </c>
      <c r="P180" s="101" t="s">
        <v>388</v>
      </c>
      <c r="Q180" s="101" t="s">
        <v>388</v>
      </c>
      <c r="R180" s="101" t="s">
        <v>388</v>
      </c>
      <c r="S180" s="101" t="s">
        <v>388</v>
      </c>
      <c r="T180" s="101" t="s">
        <v>388</v>
      </c>
      <c r="U180" s="101" t="s">
        <v>388</v>
      </c>
      <c r="V180" s="101" t="s">
        <v>388</v>
      </c>
      <c r="W180" s="101" t="s">
        <v>388</v>
      </c>
      <c r="X180" s="100" t="s">
        <v>388</v>
      </c>
      <c r="Y180" s="101" t="s">
        <v>388</v>
      </c>
      <c r="Z180" s="101" t="s">
        <v>388</v>
      </c>
      <c r="AA180" s="101" t="s">
        <v>388</v>
      </c>
      <c r="AB180" s="101" t="s">
        <v>388</v>
      </c>
      <c r="AC180" s="101" t="s">
        <v>388</v>
      </c>
      <c r="AD180" s="101" t="s">
        <v>388</v>
      </c>
      <c r="AE180" s="101" t="s">
        <v>388</v>
      </c>
      <c r="AF180" s="101" t="s">
        <v>388</v>
      </c>
      <c r="AG180" s="101" t="s">
        <v>388</v>
      </c>
      <c r="AH180" s="101" t="s">
        <v>388</v>
      </c>
      <c r="AI180" s="101" t="s">
        <v>388</v>
      </c>
      <c r="AJ180" s="101" t="s">
        <v>388</v>
      </c>
      <c r="AK180" s="101" t="s">
        <v>388</v>
      </c>
      <c r="AL180" s="101" t="s">
        <v>388</v>
      </c>
      <c r="AM180" s="101" t="s">
        <v>388</v>
      </c>
      <c r="AN180" s="174" t="s">
        <v>388</v>
      </c>
      <c r="AO180" s="100" t="s">
        <v>388</v>
      </c>
      <c r="AP180" s="100" t="s">
        <v>388</v>
      </c>
      <c r="AQ180" s="101" t="s">
        <v>388</v>
      </c>
      <c r="AR180" s="101" t="s">
        <v>388</v>
      </c>
      <c r="AS180" s="101" t="s">
        <v>388</v>
      </c>
      <c r="AT180" s="101" t="s">
        <v>595</v>
      </c>
      <c r="AU180" s="101" t="s">
        <v>595</v>
      </c>
      <c r="AV180" s="101" t="s">
        <v>388</v>
      </c>
      <c r="AW180" s="101" t="s">
        <v>388</v>
      </c>
      <c r="AX180" s="101" t="s">
        <v>388</v>
      </c>
      <c r="AY180" s="101" t="s">
        <v>388</v>
      </c>
      <c r="AZ180" s="101" t="s">
        <v>388</v>
      </c>
      <c r="BA180" s="101" t="s">
        <v>388</v>
      </c>
      <c r="BB180" s="101" t="s">
        <v>388</v>
      </c>
      <c r="BC180" s="101" t="s">
        <v>388</v>
      </c>
      <c r="BD180" s="64"/>
    </row>
    <row r="181" spans="2:56" ht="15" thickBot="1">
      <c r="B181" s="86"/>
      <c r="C181" s="123"/>
      <c r="D181" s="71"/>
      <c r="E181" s="80"/>
      <c r="F181" s="219"/>
      <c r="G181" s="267"/>
      <c r="H181" s="267"/>
      <c r="I181" s="267"/>
      <c r="J181" s="118"/>
      <c r="K181" s="118"/>
      <c r="L181" s="118"/>
      <c r="M181" s="118"/>
      <c r="N181" s="118"/>
      <c r="O181" s="119"/>
      <c r="P181" s="118"/>
      <c r="Q181" s="118"/>
      <c r="R181" s="118"/>
      <c r="S181" s="118"/>
      <c r="T181" s="118"/>
      <c r="U181" s="118"/>
      <c r="V181" s="118"/>
      <c r="W181" s="118"/>
      <c r="X181" s="118"/>
      <c r="Y181" s="119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73"/>
      <c r="AO181" s="118"/>
      <c r="AP181" s="118"/>
      <c r="AQ181" s="118"/>
      <c r="AR181" s="118"/>
      <c r="AS181" s="118"/>
      <c r="AT181" s="119"/>
      <c r="AU181" s="119"/>
      <c r="AV181" s="118"/>
      <c r="AW181" s="118"/>
      <c r="AX181" s="118"/>
      <c r="AY181" s="118"/>
      <c r="AZ181" s="118"/>
      <c r="BA181" s="118"/>
      <c r="BB181" s="118"/>
      <c r="BC181" s="118"/>
      <c r="BD181" s="81"/>
    </row>
    <row r="182" spans="2:56" ht="15">
      <c r="B182" s="89" t="s">
        <v>80</v>
      </c>
      <c r="C182" s="124" t="s">
        <v>79</v>
      </c>
      <c r="D182" s="68"/>
      <c r="E182" s="53"/>
      <c r="F182" s="220"/>
      <c r="G182" s="268"/>
      <c r="H182" s="268"/>
      <c r="I182" s="268"/>
      <c r="J182" s="100"/>
      <c r="K182" s="100"/>
      <c r="L182" s="100"/>
      <c r="M182" s="100"/>
      <c r="N182" s="100"/>
      <c r="O182" s="101"/>
      <c r="P182" s="100"/>
      <c r="Q182" s="100"/>
      <c r="R182" s="100"/>
      <c r="S182" s="100"/>
      <c r="T182" s="100"/>
      <c r="U182" s="100"/>
      <c r="V182" s="100"/>
      <c r="W182" s="100"/>
      <c r="X182" s="100"/>
      <c r="Y182" s="101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74"/>
      <c r="AO182" s="100"/>
      <c r="AP182" s="100"/>
      <c r="AQ182" s="100"/>
      <c r="AR182" s="100"/>
      <c r="AS182" s="100"/>
      <c r="AT182" s="101"/>
      <c r="AU182" s="101"/>
      <c r="AV182" s="100"/>
      <c r="AW182" s="100"/>
      <c r="AX182" s="100"/>
      <c r="AY182" s="100"/>
      <c r="AZ182" s="100"/>
      <c r="BA182" s="100"/>
      <c r="BB182" s="100"/>
      <c r="BC182" s="100"/>
      <c r="BD182" s="61"/>
    </row>
    <row r="183" spans="2:56" ht="18.75">
      <c r="B183" s="83"/>
      <c r="C183" s="128" t="s">
        <v>400</v>
      </c>
      <c r="D183" s="68" t="s">
        <v>215</v>
      </c>
      <c r="E183" s="53"/>
      <c r="F183" s="220" t="s">
        <v>388</v>
      </c>
      <c r="G183" s="268" t="s">
        <v>873</v>
      </c>
      <c r="H183" s="268" t="s">
        <v>388</v>
      </c>
      <c r="I183" s="268" t="s">
        <v>388</v>
      </c>
      <c r="J183" s="191" t="s">
        <v>388</v>
      </c>
      <c r="K183" s="100">
        <f>-13.06</f>
        <v>-13.06</v>
      </c>
      <c r="L183" s="100" t="s">
        <v>359</v>
      </c>
      <c r="M183" s="100" t="s">
        <v>492</v>
      </c>
      <c r="N183" s="100" t="s">
        <v>511</v>
      </c>
      <c r="O183" s="101" t="s">
        <v>731</v>
      </c>
      <c r="P183" s="100">
        <v>250</v>
      </c>
      <c r="Q183" s="100">
        <v>250</v>
      </c>
      <c r="R183" s="100" t="s">
        <v>388</v>
      </c>
      <c r="S183" s="100" t="s">
        <v>388</v>
      </c>
      <c r="T183" s="100" t="s">
        <v>388</v>
      </c>
      <c r="U183" s="100" t="s">
        <v>388</v>
      </c>
      <c r="V183" s="100" t="s">
        <v>388</v>
      </c>
      <c r="W183" s="191" t="s">
        <v>388</v>
      </c>
      <c r="X183" s="100">
        <v>357</v>
      </c>
      <c r="Y183" s="101" t="s">
        <v>766</v>
      </c>
      <c r="Z183" s="101" t="s">
        <v>530</v>
      </c>
      <c r="AA183" s="100" t="s">
        <v>388</v>
      </c>
      <c r="AB183" s="100" t="s">
        <v>880</v>
      </c>
      <c r="AC183" s="100" t="s">
        <v>530</v>
      </c>
      <c r="AD183" s="100" t="s">
        <v>411</v>
      </c>
      <c r="AE183" s="100" t="s">
        <v>875</v>
      </c>
      <c r="AF183" s="100" t="s">
        <v>388</v>
      </c>
      <c r="AG183" s="100" t="s">
        <v>388</v>
      </c>
      <c r="AH183" s="191" t="s">
        <v>388</v>
      </c>
      <c r="AI183" s="101" t="s">
        <v>388</v>
      </c>
      <c r="AJ183" s="100" t="s">
        <v>388</v>
      </c>
      <c r="AK183" s="100">
        <v>2440</v>
      </c>
      <c r="AL183" s="100">
        <v>457</v>
      </c>
      <c r="AM183" s="191" t="s">
        <v>388</v>
      </c>
      <c r="AN183" s="174">
        <v>258</v>
      </c>
      <c r="AO183" s="100" t="s">
        <v>388</v>
      </c>
      <c r="AP183" s="100" t="s">
        <v>359</v>
      </c>
      <c r="AQ183" s="191" t="s">
        <v>927</v>
      </c>
      <c r="AR183" s="191" t="s">
        <v>388</v>
      </c>
      <c r="AS183" s="191" t="s">
        <v>388</v>
      </c>
      <c r="AT183" s="101" t="s">
        <v>581</v>
      </c>
      <c r="AU183" s="101" t="s">
        <v>590</v>
      </c>
      <c r="AV183" s="100">
        <v>500</v>
      </c>
      <c r="AW183" s="100" t="s">
        <v>787</v>
      </c>
      <c r="AX183" s="100">
        <v>500</v>
      </c>
      <c r="AY183" s="100" t="s">
        <v>787</v>
      </c>
      <c r="AZ183" s="100">
        <v>500</v>
      </c>
      <c r="BA183" s="100" t="s">
        <v>787</v>
      </c>
      <c r="BB183" s="191" t="s">
        <v>388</v>
      </c>
      <c r="BC183" s="191" t="s">
        <v>928</v>
      </c>
      <c r="BD183" s="61"/>
    </row>
    <row r="184" spans="2:56" ht="14.25">
      <c r="B184" s="83"/>
      <c r="C184" s="128" t="s">
        <v>19</v>
      </c>
      <c r="D184" s="68" t="s">
        <v>87</v>
      </c>
      <c r="E184" s="53"/>
      <c r="F184" s="220" t="s">
        <v>388</v>
      </c>
      <c r="G184" s="273" t="s">
        <v>878</v>
      </c>
      <c r="H184" s="268" t="s">
        <v>388</v>
      </c>
      <c r="I184" s="268" t="s">
        <v>388</v>
      </c>
      <c r="J184" s="191" t="s">
        <v>388</v>
      </c>
      <c r="K184" s="100" t="s">
        <v>659</v>
      </c>
      <c r="L184" s="100" t="s">
        <v>401</v>
      </c>
      <c r="M184" s="100" t="s">
        <v>515</v>
      </c>
      <c r="N184" s="100" t="s">
        <v>515</v>
      </c>
      <c r="O184" s="137" t="s">
        <v>738</v>
      </c>
      <c r="P184" s="100" t="s">
        <v>464</v>
      </c>
      <c r="Q184" s="100" t="s">
        <v>464</v>
      </c>
      <c r="R184" s="100" t="s">
        <v>388</v>
      </c>
      <c r="S184" s="100" t="s">
        <v>388</v>
      </c>
      <c r="T184" s="100" t="s">
        <v>388</v>
      </c>
      <c r="U184" s="100" t="s">
        <v>388</v>
      </c>
      <c r="V184" s="100" t="s">
        <v>388</v>
      </c>
      <c r="W184" s="191" t="s">
        <v>388</v>
      </c>
      <c r="X184" s="100">
        <v>-14.3</v>
      </c>
      <c r="Y184" s="101" t="s">
        <v>759</v>
      </c>
      <c r="Z184" s="101" t="s">
        <v>532</v>
      </c>
      <c r="AA184" s="100" t="s">
        <v>388</v>
      </c>
      <c r="AB184" s="139" t="s">
        <v>883</v>
      </c>
      <c r="AC184" s="139" t="s">
        <v>883</v>
      </c>
      <c r="AD184" s="139" t="s">
        <v>891</v>
      </c>
      <c r="AE184" s="139" t="s">
        <v>891</v>
      </c>
      <c r="AF184" s="100" t="s">
        <v>388</v>
      </c>
      <c r="AG184" s="100" t="s">
        <v>388</v>
      </c>
      <c r="AH184" s="191" t="s">
        <v>388</v>
      </c>
      <c r="AI184" s="101" t="s">
        <v>388</v>
      </c>
      <c r="AJ184" s="100" t="s">
        <v>388</v>
      </c>
      <c r="AK184" s="100">
        <v>-8.3</v>
      </c>
      <c r="AL184" s="100">
        <v>-8.75</v>
      </c>
      <c r="AM184" s="191" t="s">
        <v>388</v>
      </c>
      <c r="AN184" s="182" t="s">
        <v>836</v>
      </c>
      <c r="AO184" s="139" t="s">
        <v>916</v>
      </c>
      <c r="AP184" s="100" t="s">
        <v>360</v>
      </c>
      <c r="AQ184" s="192" t="s">
        <v>929</v>
      </c>
      <c r="AR184" s="192" t="s">
        <v>931</v>
      </c>
      <c r="AS184" s="191" t="s">
        <v>388</v>
      </c>
      <c r="AT184" s="101" t="s">
        <v>582</v>
      </c>
      <c r="AU184" s="101" t="s">
        <v>582</v>
      </c>
      <c r="AV184" s="100" t="s">
        <v>463</v>
      </c>
      <c r="AW184" s="100" t="s">
        <v>787</v>
      </c>
      <c r="AX184" s="100" t="s">
        <v>463</v>
      </c>
      <c r="AY184" s="100" t="s">
        <v>787</v>
      </c>
      <c r="AZ184" s="100" t="s">
        <v>913</v>
      </c>
      <c r="BA184" s="100" t="s">
        <v>787</v>
      </c>
      <c r="BB184" s="191" t="s">
        <v>388</v>
      </c>
      <c r="BC184" s="192" t="s">
        <v>930</v>
      </c>
      <c r="BD184" s="61"/>
    </row>
    <row r="185" spans="2:56" ht="14.25">
      <c r="B185" s="83"/>
      <c r="C185" s="128" t="s">
        <v>20</v>
      </c>
      <c r="D185" s="68" t="s">
        <v>322</v>
      </c>
      <c r="E185" s="53"/>
      <c r="F185" s="220" t="s">
        <v>388</v>
      </c>
      <c r="G185" s="268" t="s">
        <v>361</v>
      </c>
      <c r="H185" s="268" t="s">
        <v>388</v>
      </c>
      <c r="I185" s="268" t="s">
        <v>388</v>
      </c>
      <c r="J185" s="191" t="s">
        <v>388</v>
      </c>
      <c r="K185" s="100" t="s">
        <v>361</v>
      </c>
      <c r="L185" s="100" t="s">
        <v>361</v>
      </c>
      <c r="M185" s="100" t="s">
        <v>513</v>
      </c>
      <c r="N185" s="100" t="s">
        <v>514</v>
      </c>
      <c r="O185" s="101" t="s">
        <v>739</v>
      </c>
      <c r="P185" s="100" t="s">
        <v>465</v>
      </c>
      <c r="Q185" s="100" t="s">
        <v>465</v>
      </c>
      <c r="R185" s="100" t="s">
        <v>388</v>
      </c>
      <c r="S185" s="100" t="s">
        <v>388</v>
      </c>
      <c r="T185" s="100" t="s">
        <v>388</v>
      </c>
      <c r="U185" s="100" t="s">
        <v>388</v>
      </c>
      <c r="V185" s="100" t="s">
        <v>388</v>
      </c>
      <c r="W185" s="191" t="s">
        <v>388</v>
      </c>
      <c r="X185" s="100">
        <v>0</v>
      </c>
      <c r="Y185" s="101" t="s">
        <v>361</v>
      </c>
      <c r="Z185" s="101" t="s">
        <v>361</v>
      </c>
      <c r="AA185" s="100" t="s">
        <v>388</v>
      </c>
      <c r="AB185" s="100" t="s">
        <v>884</v>
      </c>
      <c r="AC185" s="100" t="s">
        <v>884</v>
      </c>
      <c r="AD185" s="100" t="s">
        <v>884</v>
      </c>
      <c r="AE185" s="100" t="s">
        <v>884</v>
      </c>
      <c r="AF185" s="100" t="s">
        <v>388</v>
      </c>
      <c r="AG185" s="100" t="s">
        <v>388</v>
      </c>
      <c r="AH185" s="191" t="s">
        <v>388</v>
      </c>
      <c r="AI185" s="101" t="s">
        <v>388</v>
      </c>
      <c r="AJ185" s="100" t="s">
        <v>388</v>
      </c>
      <c r="AK185" s="100">
        <v>0</v>
      </c>
      <c r="AL185" s="100">
        <v>0</v>
      </c>
      <c r="AM185" s="191" t="s">
        <v>388</v>
      </c>
      <c r="AN185" s="183" t="s">
        <v>837</v>
      </c>
      <c r="AO185" s="100" t="s">
        <v>361</v>
      </c>
      <c r="AP185" s="100" t="s">
        <v>361</v>
      </c>
      <c r="AQ185" s="191" t="s">
        <v>361</v>
      </c>
      <c r="AR185" s="191" t="s">
        <v>361</v>
      </c>
      <c r="AS185" s="191" t="s">
        <v>388</v>
      </c>
      <c r="AT185" s="101" t="s">
        <v>361</v>
      </c>
      <c r="AU185" s="101" t="s">
        <v>361</v>
      </c>
      <c r="AV185" s="100" t="s">
        <v>361</v>
      </c>
      <c r="AW185" s="100" t="s">
        <v>787</v>
      </c>
      <c r="AX185" s="100" t="s">
        <v>465</v>
      </c>
      <c r="AY185" s="100" t="s">
        <v>787</v>
      </c>
      <c r="AZ185" s="100" t="s">
        <v>361</v>
      </c>
      <c r="BA185" s="100" t="s">
        <v>787</v>
      </c>
      <c r="BB185" s="191" t="s">
        <v>388</v>
      </c>
      <c r="BC185" s="191"/>
      <c r="BD185" s="61"/>
    </row>
    <row r="186" spans="2:56" ht="14.25">
      <c r="B186" s="83"/>
      <c r="C186" s="188" t="s">
        <v>802</v>
      </c>
      <c r="D186" s="68" t="s">
        <v>323</v>
      </c>
      <c r="E186" s="53"/>
      <c r="F186" s="220" t="s">
        <v>388</v>
      </c>
      <c r="G186" s="268" t="s">
        <v>879</v>
      </c>
      <c r="H186" s="268" t="s">
        <v>388</v>
      </c>
      <c r="I186" s="268" t="s">
        <v>388</v>
      </c>
      <c r="J186" s="191" t="s">
        <v>388</v>
      </c>
      <c r="K186" s="100" t="s">
        <v>658</v>
      </c>
      <c r="L186" s="100" t="s">
        <v>388</v>
      </c>
      <c r="M186" s="100" t="s">
        <v>497</v>
      </c>
      <c r="N186" s="100" t="s">
        <v>497</v>
      </c>
      <c r="O186" s="101" t="s">
        <v>410</v>
      </c>
      <c r="P186" s="100" t="s">
        <v>466</v>
      </c>
      <c r="Q186" s="100" t="s">
        <v>466</v>
      </c>
      <c r="R186" s="100" t="s">
        <v>388</v>
      </c>
      <c r="S186" s="100" t="s">
        <v>388</v>
      </c>
      <c r="T186" s="100" t="s">
        <v>388</v>
      </c>
      <c r="U186" s="100" t="s">
        <v>388</v>
      </c>
      <c r="V186" s="100" t="s">
        <v>388</v>
      </c>
      <c r="W186" s="191" t="s">
        <v>388</v>
      </c>
      <c r="X186" s="100">
        <v>3350</v>
      </c>
      <c r="Y186" s="101" t="s">
        <v>410</v>
      </c>
      <c r="Z186" s="101" t="s">
        <v>669</v>
      </c>
      <c r="AA186" s="100" t="s">
        <v>388</v>
      </c>
      <c r="AB186" s="100" t="s">
        <v>723</v>
      </c>
      <c r="AC186" s="100" t="s">
        <v>723</v>
      </c>
      <c r="AD186" s="100" t="s">
        <v>892</v>
      </c>
      <c r="AE186" s="100" t="s">
        <v>892</v>
      </c>
      <c r="AF186" s="100" t="s">
        <v>388</v>
      </c>
      <c r="AG186" s="100" t="s">
        <v>388</v>
      </c>
      <c r="AH186" s="191" t="s">
        <v>388</v>
      </c>
      <c r="AI186" s="101" t="s">
        <v>388</v>
      </c>
      <c r="AJ186" s="100" t="s">
        <v>388</v>
      </c>
      <c r="AK186" s="100" t="s">
        <v>771</v>
      </c>
      <c r="AL186" s="100" t="s">
        <v>839</v>
      </c>
      <c r="AM186" s="191" t="s">
        <v>388</v>
      </c>
      <c r="AN186" s="174" t="s">
        <v>822</v>
      </c>
      <c r="AO186" s="100" t="s">
        <v>840</v>
      </c>
      <c r="AP186" s="100" t="s">
        <v>362</v>
      </c>
      <c r="AQ186" s="191" t="s">
        <v>925</v>
      </c>
      <c r="AR186" s="191" t="s">
        <v>926</v>
      </c>
      <c r="AS186" s="191" t="s">
        <v>388</v>
      </c>
      <c r="AT186" s="101" t="s">
        <v>583</v>
      </c>
      <c r="AU186" s="101" t="s">
        <v>583</v>
      </c>
      <c r="AV186" s="100" t="s">
        <v>907</v>
      </c>
      <c r="AW186" s="100" t="s">
        <v>787</v>
      </c>
      <c r="AX186" s="100" t="s">
        <v>439</v>
      </c>
      <c r="AY186" s="100" t="s">
        <v>787</v>
      </c>
      <c r="AZ186" s="100" t="s">
        <v>855</v>
      </c>
      <c r="BA186" s="100" t="s">
        <v>787</v>
      </c>
      <c r="BB186" s="191" t="s">
        <v>388</v>
      </c>
      <c r="BC186" s="191" t="s">
        <v>842</v>
      </c>
      <c r="BD186" s="61"/>
    </row>
    <row r="187" spans="2:56" ht="14.25">
      <c r="B187" s="83"/>
      <c r="C187" s="128" t="s">
        <v>21</v>
      </c>
      <c r="D187" s="68" t="s">
        <v>229</v>
      </c>
      <c r="E187" s="53"/>
      <c r="F187" s="220" t="s">
        <v>388</v>
      </c>
      <c r="G187" s="268" t="s">
        <v>760</v>
      </c>
      <c r="H187" s="268" t="s">
        <v>388</v>
      </c>
      <c r="I187" s="268" t="s">
        <v>388</v>
      </c>
      <c r="J187" s="191" t="s">
        <v>388</v>
      </c>
      <c r="K187" s="100">
        <v>43.32</v>
      </c>
      <c r="L187" s="100" t="s">
        <v>388</v>
      </c>
      <c r="M187" s="100" t="s">
        <v>516</v>
      </c>
      <c r="N187" s="100" t="s">
        <v>516</v>
      </c>
      <c r="O187" s="101" t="s">
        <v>747</v>
      </c>
      <c r="P187" s="100" t="s">
        <v>468</v>
      </c>
      <c r="Q187" s="100" t="s">
        <v>468</v>
      </c>
      <c r="R187" s="100" t="s">
        <v>388</v>
      </c>
      <c r="S187" s="100" t="s">
        <v>388</v>
      </c>
      <c r="T187" s="100" t="s">
        <v>388</v>
      </c>
      <c r="U187" s="100" t="s">
        <v>388</v>
      </c>
      <c r="V187" s="100" t="s">
        <v>388</v>
      </c>
      <c r="W187" s="191" t="s">
        <v>388</v>
      </c>
      <c r="X187" s="100">
        <v>44</v>
      </c>
      <c r="Y187" s="101" t="s">
        <v>760</v>
      </c>
      <c r="Z187" s="101">
        <v>45.98</v>
      </c>
      <c r="AA187" s="100" t="s">
        <v>388</v>
      </c>
      <c r="AB187" s="100" t="s">
        <v>885</v>
      </c>
      <c r="AC187" s="100" t="s">
        <v>885</v>
      </c>
      <c r="AD187" s="100" t="s">
        <v>893</v>
      </c>
      <c r="AE187" s="100" t="s">
        <v>893</v>
      </c>
      <c r="AF187" s="100" t="s">
        <v>388</v>
      </c>
      <c r="AG187" s="100" t="s">
        <v>388</v>
      </c>
      <c r="AH187" s="191" t="s">
        <v>388</v>
      </c>
      <c r="AI187" s="101" t="s">
        <v>388</v>
      </c>
      <c r="AJ187" s="100" t="s">
        <v>388</v>
      </c>
      <c r="AK187" s="100">
        <v>44.43</v>
      </c>
      <c r="AL187" s="100">
        <v>44.5</v>
      </c>
      <c r="AM187" s="191" t="s">
        <v>388</v>
      </c>
      <c r="AN187" s="182">
        <v>44.7</v>
      </c>
      <c r="AO187" s="100" t="s">
        <v>917</v>
      </c>
      <c r="AP187" s="100" t="s">
        <v>363</v>
      </c>
      <c r="AQ187" s="191" t="s">
        <v>932</v>
      </c>
      <c r="AR187" s="191" t="s">
        <v>933</v>
      </c>
      <c r="AS187" s="191" t="s">
        <v>388</v>
      </c>
      <c r="AT187" s="101" t="s">
        <v>584</v>
      </c>
      <c r="AU187" s="101" t="s">
        <v>584</v>
      </c>
      <c r="AV187" s="100" t="s">
        <v>584</v>
      </c>
      <c r="AW187" s="100" t="s">
        <v>787</v>
      </c>
      <c r="AX187" s="100" t="s">
        <v>467</v>
      </c>
      <c r="AY187" s="100" t="s">
        <v>787</v>
      </c>
      <c r="AZ187" s="100" t="s">
        <v>516</v>
      </c>
      <c r="BA187" s="100" t="s">
        <v>787</v>
      </c>
      <c r="BB187" s="191" t="s">
        <v>388</v>
      </c>
      <c r="BC187" s="191" t="s">
        <v>388</v>
      </c>
      <c r="BD187" s="61"/>
    </row>
    <row r="188" spans="2:56" ht="28.5">
      <c r="B188" s="83"/>
      <c r="C188" s="128" t="s">
        <v>22</v>
      </c>
      <c r="D188" s="68" t="s">
        <v>229</v>
      </c>
      <c r="E188" s="53"/>
      <c r="F188" s="220" t="s">
        <v>388</v>
      </c>
      <c r="G188" s="268" t="s">
        <v>388</v>
      </c>
      <c r="H188" s="268" t="s">
        <v>388</v>
      </c>
      <c r="I188" s="268" t="s">
        <v>388</v>
      </c>
      <c r="J188" s="191" t="s">
        <v>388</v>
      </c>
      <c r="K188" s="100" t="s">
        <v>388</v>
      </c>
      <c r="L188" s="100" t="s">
        <v>388</v>
      </c>
      <c r="M188" s="100" t="s">
        <v>517</v>
      </c>
      <c r="N188" s="100" t="s">
        <v>517</v>
      </c>
      <c r="O188" s="101" t="s">
        <v>517</v>
      </c>
      <c r="P188" s="100" t="s">
        <v>470</v>
      </c>
      <c r="Q188" s="100" t="s">
        <v>470</v>
      </c>
      <c r="R188" s="100" t="s">
        <v>388</v>
      </c>
      <c r="S188" s="100" t="s">
        <v>388</v>
      </c>
      <c r="T188" s="100" t="s">
        <v>388</v>
      </c>
      <c r="U188" s="100" t="s">
        <v>388</v>
      </c>
      <c r="V188" s="100" t="s">
        <v>388</v>
      </c>
      <c r="W188" s="191" t="s">
        <v>388</v>
      </c>
      <c r="X188" s="100">
        <v>30</v>
      </c>
      <c r="Y188" s="101" t="s">
        <v>379</v>
      </c>
      <c r="Z188" s="101" t="s">
        <v>594</v>
      </c>
      <c r="AA188" s="100" t="s">
        <v>388</v>
      </c>
      <c r="AB188" s="100" t="s">
        <v>886</v>
      </c>
      <c r="AC188" s="100" t="s">
        <v>886</v>
      </c>
      <c r="AD188" s="100" t="s">
        <v>517</v>
      </c>
      <c r="AE188" s="100" t="s">
        <v>517</v>
      </c>
      <c r="AF188" s="100" t="s">
        <v>388</v>
      </c>
      <c r="AG188" s="100" t="s">
        <v>388</v>
      </c>
      <c r="AH188" s="191" t="s">
        <v>388</v>
      </c>
      <c r="AI188" s="101" t="s">
        <v>388</v>
      </c>
      <c r="AJ188" s="100" t="s">
        <v>388</v>
      </c>
      <c r="AK188" s="100">
        <v>29.54</v>
      </c>
      <c r="AL188" s="100">
        <v>29.54</v>
      </c>
      <c r="AM188" s="191" t="s">
        <v>388</v>
      </c>
      <c r="AN188" s="182">
        <v>29.5</v>
      </c>
      <c r="AO188" s="100" t="s">
        <v>517</v>
      </c>
      <c r="AP188" s="100" t="s">
        <v>379</v>
      </c>
      <c r="AQ188" s="191" t="s">
        <v>886</v>
      </c>
      <c r="AR188" s="191" t="s">
        <v>934</v>
      </c>
      <c r="AS188" s="191" t="s">
        <v>388</v>
      </c>
      <c r="AT188" s="103" t="s">
        <v>588</v>
      </c>
      <c r="AU188" s="103" t="s">
        <v>594</v>
      </c>
      <c r="AV188" s="100" t="s">
        <v>886</v>
      </c>
      <c r="AW188" s="100" t="s">
        <v>787</v>
      </c>
      <c r="AX188" s="100" t="s">
        <v>469</v>
      </c>
      <c r="AY188" s="100" t="s">
        <v>787</v>
      </c>
      <c r="AZ188" s="100" t="s">
        <v>886</v>
      </c>
      <c r="BA188" s="100" t="s">
        <v>787</v>
      </c>
      <c r="BB188" s="191" t="s">
        <v>388</v>
      </c>
      <c r="BC188" s="191" t="s">
        <v>388</v>
      </c>
      <c r="BD188" s="61"/>
    </row>
    <row r="189" spans="2:56" ht="14.25">
      <c r="B189" s="83"/>
      <c r="C189" s="128" t="s">
        <v>23</v>
      </c>
      <c r="D189" s="68" t="s">
        <v>322</v>
      </c>
      <c r="E189" s="53"/>
      <c r="F189" s="220" t="s">
        <v>388</v>
      </c>
      <c r="G189" s="268" t="s">
        <v>361</v>
      </c>
      <c r="H189" s="268" t="s">
        <v>388</v>
      </c>
      <c r="I189" s="268" t="s">
        <v>388</v>
      </c>
      <c r="J189" s="191" t="s">
        <v>388</v>
      </c>
      <c r="K189" s="100">
        <v>0</v>
      </c>
      <c r="L189" s="100" t="s">
        <v>361</v>
      </c>
      <c r="M189" s="100" t="s">
        <v>361</v>
      </c>
      <c r="N189" s="100" t="s">
        <v>361</v>
      </c>
      <c r="O189" s="101" t="s">
        <v>739</v>
      </c>
      <c r="P189" s="100" t="s">
        <v>465</v>
      </c>
      <c r="Q189" s="100" t="s">
        <v>465</v>
      </c>
      <c r="R189" s="100" t="s">
        <v>388</v>
      </c>
      <c r="S189" s="100" t="s">
        <v>388</v>
      </c>
      <c r="T189" s="100" t="s">
        <v>388</v>
      </c>
      <c r="U189" s="100" t="s">
        <v>388</v>
      </c>
      <c r="V189" s="100" t="s">
        <v>388</v>
      </c>
      <c r="W189" s="191" t="s">
        <v>388</v>
      </c>
      <c r="X189" s="100">
        <v>0</v>
      </c>
      <c r="Y189" s="101" t="s">
        <v>361</v>
      </c>
      <c r="Z189" s="101" t="s">
        <v>361</v>
      </c>
      <c r="AA189" s="100" t="s">
        <v>388</v>
      </c>
      <c r="AB189" s="100" t="s">
        <v>361</v>
      </c>
      <c r="AC189" s="100" t="s">
        <v>361</v>
      </c>
      <c r="AD189" s="100" t="s">
        <v>361</v>
      </c>
      <c r="AE189" s="100" t="s">
        <v>361</v>
      </c>
      <c r="AF189" s="100" t="s">
        <v>388</v>
      </c>
      <c r="AG189" s="100" t="s">
        <v>388</v>
      </c>
      <c r="AH189" s="191" t="s">
        <v>388</v>
      </c>
      <c r="AI189" s="101" t="s">
        <v>388</v>
      </c>
      <c r="AJ189" s="100" t="s">
        <v>388</v>
      </c>
      <c r="AK189" s="100">
        <v>0</v>
      </c>
      <c r="AL189" s="100">
        <v>0</v>
      </c>
      <c r="AM189" s="191" t="s">
        <v>388</v>
      </c>
      <c r="AN189" s="182" t="s">
        <v>838</v>
      </c>
      <c r="AO189" s="100" t="s">
        <v>361</v>
      </c>
      <c r="AP189" s="100" t="s">
        <v>361</v>
      </c>
      <c r="AQ189" s="191" t="s">
        <v>361</v>
      </c>
      <c r="AR189" s="191" t="s">
        <v>361</v>
      </c>
      <c r="AS189" s="191" t="s">
        <v>388</v>
      </c>
      <c r="AT189" s="101" t="s">
        <v>361</v>
      </c>
      <c r="AU189" s="101" t="s">
        <v>361</v>
      </c>
      <c r="AV189" s="100" t="s">
        <v>361</v>
      </c>
      <c r="AW189" s="100" t="s">
        <v>787</v>
      </c>
      <c r="AX189" s="100" t="s">
        <v>465</v>
      </c>
      <c r="AY189" s="100" t="s">
        <v>787</v>
      </c>
      <c r="AZ189" s="100" t="s">
        <v>361</v>
      </c>
      <c r="BA189" s="100" t="s">
        <v>787</v>
      </c>
      <c r="BB189" s="191" t="s">
        <v>388</v>
      </c>
      <c r="BC189" s="191" t="s">
        <v>388</v>
      </c>
      <c r="BD189" s="61"/>
    </row>
    <row r="190" spans="2:56" s="44" customFormat="1" ht="14.25">
      <c r="B190" s="88"/>
      <c r="C190" s="133" t="s">
        <v>372</v>
      </c>
      <c r="D190" s="113" t="s">
        <v>87</v>
      </c>
      <c r="E190" s="54"/>
      <c r="F190" s="220" t="s">
        <v>388</v>
      </c>
      <c r="G190" s="268" t="s">
        <v>388</v>
      </c>
      <c r="H190" s="268" t="s">
        <v>388</v>
      </c>
      <c r="I190" s="268" t="s">
        <v>388</v>
      </c>
      <c r="J190" s="191" t="s">
        <v>388</v>
      </c>
      <c r="K190" s="101" t="s">
        <v>661</v>
      </c>
      <c r="L190" s="101" t="s">
        <v>402</v>
      </c>
      <c r="M190" s="101" t="s">
        <v>501</v>
      </c>
      <c r="N190" s="101" t="s">
        <v>501</v>
      </c>
      <c r="O190" s="137" t="s">
        <v>748</v>
      </c>
      <c r="P190" s="101" t="s">
        <v>472</v>
      </c>
      <c r="Q190" s="101" t="s">
        <v>472</v>
      </c>
      <c r="R190" s="100" t="s">
        <v>388</v>
      </c>
      <c r="S190" s="100" t="s">
        <v>388</v>
      </c>
      <c r="T190" s="100" t="s">
        <v>388</v>
      </c>
      <c r="U190" s="100" t="s">
        <v>388</v>
      </c>
      <c r="V190" s="100" t="s">
        <v>388</v>
      </c>
      <c r="W190" s="191" t="s">
        <v>388</v>
      </c>
      <c r="X190" s="101" t="s">
        <v>388</v>
      </c>
      <c r="Y190" s="101" t="s">
        <v>761</v>
      </c>
      <c r="Z190" s="137" t="s">
        <v>670</v>
      </c>
      <c r="AA190" s="100" t="s">
        <v>388</v>
      </c>
      <c r="AB190" s="137" t="s">
        <v>742</v>
      </c>
      <c r="AC190" s="137" t="s">
        <v>887</v>
      </c>
      <c r="AD190" s="137" t="s">
        <v>894</v>
      </c>
      <c r="AE190" s="137" t="s">
        <v>901</v>
      </c>
      <c r="AF190" s="100" t="s">
        <v>388</v>
      </c>
      <c r="AG190" s="101" t="s">
        <v>388</v>
      </c>
      <c r="AH190" s="191" t="s">
        <v>388</v>
      </c>
      <c r="AI190" s="101" t="s">
        <v>388</v>
      </c>
      <c r="AJ190" s="100" t="s">
        <v>388</v>
      </c>
      <c r="AK190" s="101">
        <v>-82.3</v>
      </c>
      <c r="AL190" s="101">
        <v>-82.55</v>
      </c>
      <c r="AM190" s="191" t="s">
        <v>388</v>
      </c>
      <c r="AN190" s="174">
        <f>AN184-AN187-AN188+AN189</f>
        <v>-90.5</v>
      </c>
      <c r="AO190" s="100" t="s">
        <v>388</v>
      </c>
      <c r="AP190" s="101" t="s">
        <v>364</v>
      </c>
      <c r="AQ190" s="193" t="s">
        <v>936</v>
      </c>
      <c r="AR190" s="191" t="s">
        <v>935</v>
      </c>
      <c r="AS190" s="191" t="s">
        <v>388</v>
      </c>
      <c r="AT190" s="101" t="s">
        <v>585</v>
      </c>
      <c r="AU190" s="101" t="s">
        <v>591</v>
      </c>
      <c r="AV190" s="137" t="s">
        <v>908</v>
      </c>
      <c r="AW190" s="100" t="s">
        <v>787</v>
      </c>
      <c r="AX190" s="101" t="s">
        <v>471</v>
      </c>
      <c r="AY190" s="100" t="s">
        <v>787</v>
      </c>
      <c r="AZ190" s="137" t="s">
        <v>914</v>
      </c>
      <c r="BA190" s="100" t="s">
        <v>787</v>
      </c>
      <c r="BB190" s="191" t="s">
        <v>388</v>
      </c>
      <c r="BC190" s="191" t="s">
        <v>937</v>
      </c>
      <c r="BD190" s="61"/>
    </row>
    <row r="191" spans="2:56" ht="14.25">
      <c r="B191" s="83"/>
      <c r="C191" s="133" t="s">
        <v>373</v>
      </c>
      <c r="D191" s="68" t="s">
        <v>87</v>
      </c>
      <c r="E191" s="53"/>
      <c r="F191" s="220" t="s">
        <v>388</v>
      </c>
      <c r="G191" s="268" t="s">
        <v>388</v>
      </c>
      <c r="H191" s="268" t="s">
        <v>388</v>
      </c>
      <c r="I191" s="268" t="s">
        <v>388</v>
      </c>
      <c r="J191" s="191" t="s">
        <v>388</v>
      </c>
      <c r="K191" s="100" t="s">
        <v>660</v>
      </c>
      <c r="L191" s="100" t="s">
        <v>403</v>
      </c>
      <c r="M191" s="100" t="s">
        <v>518</v>
      </c>
      <c r="N191" s="100" t="s">
        <v>518</v>
      </c>
      <c r="O191" s="137" t="s">
        <v>749</v>
      </c>
      <c r="P191" s="100" t="s">
        <v>474</v>
      </c>
      <c r="Q191" s="100" t="s">
        <v>474</v>
      </c>
      <c r="R191" s="100" t="s">
        <v>388</v>
      </c>
      <c r="S191" s="100" t="s">
        <v>388</v>
      </c>
      <c r="T191" s="100" t="s">
        <v>388</v>
      </c>
      <c r="U191" s="100" t="s">
        <v>388</v>
      </c>
      <c r="V191" s="100" t="s">
        <v>388</v>
      </c>
      <c r="W191" s="191" t="s">
        <v>388</v>
      </c>
      <c r="X191" s="100"/>
      <c r="Y191" s="101" t="s">
        <v>762</v>
      </c>
      <c r="Z191" s="101"/>
      <c r="AA191" s="100" t="s">
        <v>388</v>
      </c>
      <c r="AB191" s="139" t="s">
        <v>922</v>
      </c>
      <c r="AC191" s="139" t="s">
        <v>888</v>
      </c>
      <c r="AD191" s="139" t="s">
        <v>895</v>
      </c>
      <c r="AE191" s="139" t="s">
        <v>902</v>
      </c>
      <c r="AF191" s="100" t="s">
        <v>388</v>
      </c>
      <c r="AG191" s="100" t="s">
        <v>388</v>
      </c>
      <c r="AH191" s="191" t="s">
        <v>388</v>
      </c>
      <c r="AI191" s="101" t="s">
        <v>388</v>
      </c>
      <c r="AJ191" s="100" t="s">
        <v>388</v>
      </c>
      <c r="AK191" s="100">
        <v>-110.1</v>
      </c>
      <c r="AL191" s="100">
        <v>-117.4</v>
      </c>
      <c r="AM191" s="191" t="s">
        <v>388</v>
      </c>
      <c r="AN191" s="180">
        <f>-174+10*LOG10(32000000/124)</f>
        <v>-119.88271706842329</v>
      </c>
      <c r="AO191" s="100" t="s">
        <v>388</v>
      </c>
      <c r="AP191" s="100" t="s">
        <v>365</v>
      </c>
      <c r="AQ191" s="191">
        <v>-113.3</v>
      </c>
      <c r="AR191" s="191" t="s">
        <v>586</v>
      </c>
      <c r="AS191" s="191" t="s">
        <v>388</v>
      </c>
      <c r="AT191" s="101" t="s">
        <v>586</v>
      </c>
      <c r="AU191" s="101" t="s">
        <v>592</v>
      </c>
      <c r="AV191" s="139" t="s">
        <v>889</v>
      </c>
      <c r="AW191" s="100" t="s">
        <v>787</v>
      </c>
      <c r="AX191" s="100" t="s">
        <v>473</v>
      </c>
      <c r="AY191" s="100" t="s">
        <v>787</v>
      </c>
      <c r="AZ191" s="139" t="s">
        <v>889</v>
      </c>
      <c r="BA191" s="100" t="s">
        <v>787</v>
      </c>
      <c r="BB191" s="191" t="s">
        <v>388</v>
      </c>
      <c r="BC191" s="191" t="s">
        <v>923</v>
      </c>
      <c r="BD191" s="61"/>
    </row>
    <row r="192" spans="2:56" ht="14.25">
      <c r="B192" s="83"/>
      <c r="C192" s="128" t="s">
        <v>374</v>
      </c>
      <c r="D192" s="68" t="s">
        <v>229</v>
      </c>
      <c r="E192" s="53"/>
      <c r="F192" s="220" t="s">
        <v>388</v>
      </c>
      <c r="G192" s="268" t="s">
        <v>388</v>
      </c>
      <c r="H192" s="268" t="s">
        <v>388</v>
      </c>
      <c r="I192" s="268" t="s">
        <v>388</v>
      </c>
      <c r="J192" s="191" t="s">
        <v>388</v>
      </c>
      <c r="K192" s="100">
        <v>7</v>
      </c>
      <c r="L192" s="100" t="s">
        <v>366</v>
      </c>
      <c r="M192" s="100" t="s">
        <v>366</v>
      </c>
      <c r="N192" s="100" t="s">
        <v>366</v>
      </c>
      <c r="O192" s="101" t="s">
        <v>366</v>
      </c>
      <c r="P192" s="100" t="s">
        <v>475</v>
      </c>
      <c r="Q192" s="100" t="s">
        <v>475</v>
      </c>
      <c r="R192" s="100" t="s">
        <v>388</v>
      </c>
      <c r="S192" s="100" t="s">
        <v>388</v>
      </c>
      <c r="T192" s="100" t="s">
        <v>388</v>
      </c>
      <c r="U192" s="100" t="s">
        <v>388</v>
      </c>
      <c r="V192" s="100" t="s">
        <v>388</v>
      </c>
      <c r="W192" s="191" t="s">
        <v>388</v>
      </c>
      <c r="X192" s="100">
        <v>7</v>
      </c>
      <c r="Y192" s="101" t="s">
        <v>366</v>
      </c>
      <c r="Z192" s="101" t="s">
        <v>366</v>
      </c>
      <c r="AA192" s="100" t="s">
        <v>388</v>
      </c>
      <c r="AB192" s="100" t="s">
        <v>366</v>
      </c>
      <c r="AC192" s="100" t="s">
        <v>366</v>
      </c>
      <c r="AD192" s="100" t="s">
        <v>366</v>
      </c>
      <c r="AE192" s="100" t="s">
        <v>366</v>
      </c>
      <c r="AF192" s="100" t="s">
        <v>388</v>
      </c>
      <c r="AG192" s="100" t="s">
        <v>388</v>
      </c>
      <c r="AH192" s="191" t="s">
        <v>388</v>
      </c>
      <c r="AI192" s="101" t="s">
        <v>388</v>
      </c>
      <c r="AJ192" s="100" t="s">
        <v>388</v>
      </c>
      <c r="AK192" s="100">
        <v>7</v>
      </c>
      <c r="AL192" s="100">
        <v>7</v>
      </c>
      <c r="AM192" s="191" t="s">
        <v>388</v>
      </c>
      <c r="AN192" s="174">
        <v>7</v>
      </c>
      <c r="AO192" s="100" t="s">
        <v>366</v>
      </c>
      <c r="AP192" s="100" t="s">
        <v>366</v>
      </c>
      <c r="AQ192" s="191" t="s">
        <v>366</v>
      </c>
      <c r="AR192" s="191" t="s">
        <v>366</v>
      </c>
      <c r="AS192" s="191" t="s">
        <v>388</v>
      </c>
      <c r="AT192" s="101" t="s">
        <v>366</v>
      </c>
      <c r="AU192" s="101" t="s">
        <v>366</v>
      </c>
      <c r="AV192" s="100" t="s">
        <v>366</v>
      </c>
      <c r="AW192" s="100" t="s">
        <v>787</v>
      </c>
      <c r="AX192" s="100" t="s">
        <v>475</v>
      </c>
      <c r="AY192" s="100" t="s">
        <v>787</v>
      </c>
      <c r="AZ192" s="100" t="s">
        <v>366</v>
      </c>
      <c r="BA192" s="100" t="s">
        <v>787</v>
      </c>
      <c r="BB192" s="191" t="s">
        <v>388</v>
      </c>
      <c r="BC192" s="191" t="s">
        <v>366</v>
      </c>
      <c r="BD192" s="61"/>
    </row>
    <row r="193" spans="2:56" ht="28.5">
      <c r="B193" s="83"/>
      <c r="C193" s="133" t="s">
        <v>408</v>
      </c>
      <c r="D193" s="68" t="s">
        <v>87</v>
      </c>
      <c r="E193" s="53"/>
      <c r="F193" s="220" t="s">
        <v>388</v>
      </c>
      <c r="G193" s="268" t="s">
        <v>388</v>
      </c>
      <c r="H193" s="268" t="s">
        <v>388</v>
      </c>
      <c r="I193" s="268" t="s">
        <v>388</v>
      </c>
      <c r="J193" s="191" t="s">
        <v>388</v>
      </c>
      <c r="K193" s="100" t="s">
        <v>388</v>
      </c>
      <c r="L193" s="100" t="s">
        <v>409</v>
      </c>
      <c r="M193" s="100" t="s">
        <v>519</v>
      </c>
      <c r="N193" s="100" t="s">
        <v>519</v>
      </c>
      <c r="O193" s="137" t="s">
        <v>750</v>
      </c>
      <c r="P193" s="100" t="s">
        <v>477</v>
      </c>
      <c r="Q193" s="100" t="s">
        <v>477</v>
      </c>
      <c r="R193" s="100" t="s">
        <v>388</v>
      </c>
      <c r="S193" s="100" t="s">
        <v>388</v>
      </c>
      <c r="T193" s="100" t="s">
        <v>388</v>
      </c>
      <c r="U193" s="100" t="s">
        <v>388</v>
      </c>
      <c r="V193" s="100" t="s">
        <v>388</v>
      </c>
      <c r="W193" s="191" t="s">
        <v>388</v>
      </c>
      <c r="X193" s="100" t="s">
        <v>388</v>
      </c>
      <c r="Y193" s="101" t="s">
        <v>763</v>
      </c>
      <c r="Z193" s="101" t="s">
        <v>674</v>
      </c>
      <c r="AA193" s="100" t="s">
        <v>388</v>
      </c>
      <c r="AB193" s="139" t="s">
        <v>923</v>
      </c>
      <c r="AC193" s="139" t="s">
        <v>889</v>
      </c>
      <c r="AD193" s="139" t="s">
        <v>896</v>
      </c>
      <c r="AE193" s="139" t="s">
        <v>903</v>
      </c>
      <c r="AF193" s="100" t="s">
        <v>388</v>
      </c>
      <c r="AG193" s="100" t="s">
        <v>388</v>
      </c>
      <c r="AH193" s="191" t="s">
        <v>388</v>
      </c>
      <c r="AI193" s="101" t="s">
        <v>388</v>
      </c>
      <c r="AJ193" s="100" t="s">
        <v>388</v>
      </c>
      <c r="AK193" s="100">
        <v>-103.1</v>
      </c>
      <c r="AL193" s="100">
        <v>-110.4</v>
      </c>
      <c r="AM193" s="191" t="s">
        <v>388</v>
      </c>
      <c r="AN193" s="180">
        <f>AN191+AN192</f>
        <v>-112.88271706842329</v>
      </c>
      <c r="AO193" s="100" t="s">
        <v>388</v>
      </c>
      <c r="AP193" s="100" t="s">
        <v>367</v>
      </c>
      <c r="AQ193" s="191" t="s">
        <v>938</v>
      </c>
      <c r="AR193" s="191" t="s">
        <v>940</v>
      </c>
      <c r="AS193" s="191" t="s">
        <v>388</v>
      </c>
      <c r="AT193" s="101" t="s">
        <v>586</v>
      </c>
      <c r="AU193" s="101" t="s">
        <v>403</v>
      </c>
      <c r="AV193" s="139" t="s">
        <v>909</v>
      </c>
      <c r="AW193" s="100" t="s">
        <v>787</v>
      </c>
      <c r="AX193" s="100" t="s">
        <v>476</v>
      </c>
      <c r="AY193" s="100" t="s">
        <v>787</v>
      </c>
      <c r="AZ193" s="139" t="s">
        <v>909</v>
      </c>
      <c r="BA193" s="100" t="s">
        <v>787</v>
      </c>
      <c r="BB193" s="191" t="s">
        <v>388</v>
      </c>
      <c r="BC193" s="191" t="s">
        <v>939</v>
      </c>
      <c r="BD193" s="61"/>
    </row>
    <row r="194" spans="2:56" ht="14.25">
      <c r="B194" s="83"/>
      <c r="C194" s="128" t="s">
        <v>375</v>
      </c>
      <c r="D194" s="68" t="s">
        <v>229</v>
      </c>
      <c r="E194" s="53"/>
      <c r="F194" s="220" t="s">
        <v>388</v>
      </c>
      <c r="G194" s="268" t="s">
        <v>388</v>
      </c>
      <c r="H194" s="268" t="s">
        <v>388</v>
      </c>
      <c r="I194" s="268" t="s">
        <v>388</v>
      </c>
      <c r="J194" s="191" t="s">
        <v>388</v>
      </c>
      <c r="K194" s="100" t="s">
        <v>366</v>
      </c>
      <c r="L194" s="100" t="s">
        <v>404</v>
      </c>
      <c r="M194" s="100" t="s">
        <v>405</v>
      </c>
      <c r="N194" s="100" t="s">
        <v>520</v>
      </c>
      <c r="O194" s="101" t="s">
        <v>520</v>
      </c>
      <c r="P194" s="100" t="s">
        <v>479</v>
      </c>
      <c r="Q194" s="100" t="s">
        <v>480</v>
      </c>
      <c r="R194" s="100" t="s">
        <v>388</v>
      </c>
      <c r="S194" s="100" t="s">
        <v>388</v>
      </c>
      <c r="T194" s="100" t="s">
        <v>388</v>
      </c>
      <c r="U194" s="100" t="s">
        <v>388</v>
      </c>
      <c r="V194" s="100" t="s">
        <v>388</v>
      </c>
      <c r="W194" s="191" t="s">
        <v>388</v>
      </c>
      <c r="X194" s="100">
        <v>10</v>
      </c>
      <c r="Y194" s="101" t="s">
        <v>764</v>
      </c>
      <c r="Z194" s="101" t="s">
        <v>671</v>
      </c>
      <c r="AA194" s="100" t="s">
        <v>388</v>
      </c>
      <c r="AB194" s="100" t="s">
        <v>368</v>
      </c>
      <c r="AC194" s="100" t="s">
        <v>368</v>
      </c>
      <c r="AD194" s="100" t="s">
        <v>897</v>
      </c>
      <c r="AE194" s="100" t="s">
        <v>897</v>
      </c>
      <c r="AF194" s="100" t="s">
        <v>388</v>
      </c>
      <c r="AG194" s="100" t="s">
        <v>388</v>
      </c>
      <c r="AH194" s="191" t="s">
        <v>388</v>
      </c>
      <c r="AI194" s="101" t="s">
        <v>388</v>
      </c>
      <c r="AJ194" s="100" t="s">
        <v>388</v>
      </c>
      <c r="AK194" s="100">
        <v>15.5</v>
      </c>
      <c r="AL194" s="100">
        <v>20</v>
      </c>
      <c r="AM194" s="191" t="s">
        <v>388</v>
      </c>
      <c r="AN194" s="174">
        <v>14</v>
      </c>
      <c r="AO194" s="100" t="s">
        <v>918</v>
      </c>
      <c r="AP194" s="100" t="s">
        <v>368</v>
      </c>
      <c r="AQ194" s="191" t="s">
        <v>941</v>
      </c>
      <c r="AR194" s="191" t="s">
        <v>520</v>
      </c>
      <c r="AS194" s="191" t="s">
        <v>388</v>
      </c>
      <c r="AT194" s="101" t="s">
        <v>520</v>
      </c>
      <c r="AU194" s="101" t="s">
        <v>475</v>
      </c>
      <c r="AV194" s="100" t="s">
        <v>910</v>
      </c>
      <c r="AW194" s="100" t="s">
        <v>787</v>
      </c>
      <c r="AX194" s="100" t="s">
        <v>478</v>
      </c>
      <c r="AY194" s="100" t="s">
        <v>787</v>
      </c>
      <c r="AZ194" s="100" t="s">
        <v>910</v>
      </c>
      <c r="BA194" s="100" t="s">
        <v>787</v>
      </c>
      <c r="BB194" s="191" t="s">
        <v>388</v>
      </c>
      <c r="BC194" s="191" t="s">
        <v>918</v>
      </c>
      <c r="BD194" s="61"/>
    </row>
    <row r="195" spans="2:56" ht="14.25">
      <c r="B195" s="83"/>
      <c r="C195" s="128" t="s">
        <v>376</v>
      </c>
      <c r="D195" s="68" t="s">
        <v>229</v>
      </c>
      <c r="E195" s="53"/>
      <c r="F195" s="220" t="s">
        <v>388</v>
      </c>
      <c r="G195" s="268" t="s">
        <v>388</v>
      </c>
      <c r="H195" s="268" t="s">
        <v>388</v>
      </c>
      <c r="I195" s="268" t="s">
        <v>388</v>
      </c>
      <c r="J195" s="191" t="s">
        <v>388</v>
      </c>
      <c r="K195" s="100" t="s">
        <v>656</v>
      </c>
      <c r="L195" s="100" t="s">
        <v>405</v>
      </c>
      <c r="M195" s="100" t="s">
        <v>369</v>
      </c>
      <c r="N195" s="100" t="s">
        <v>369</v>
      </c>
      <c r="O195" s="101" t="s">
        <v>751</v>
      </c>
      <c r="P195" s="100" t="s">
        <v>482</v>
      </c>
      <c r="Q195" s="100" t="s">
        <v>482</v>
      </c>
      <c r="R195" s="100" t="s">
        <v>388</v>
      </c>
      <c r="S195" s="100" t="s">
        <v>388</v>
      </c>
      <c r="T195" s="100" t="s">
        <v>388</v>
      </c>
      <c r="U195" s="100" t="s">
        <v>388</v>
      </c>
      <c r="V195" s="100" t="s">
        <v>388</v>
      </c>
      <c r="W195" s="191" t="s">
        <v>388</v>
      </c>
      <c r="X195" s="100">
        <v>2</v>
      </c>
      <c r="Y195" s="101" t="s">
        <v>751</v>
      </c>
      <c r="Z195" s="101" t="s">
        <v>672</v>
      </c>
      <c r="AA195" s="100" t="s">
        <v>388</v>
      </c>
      <c r="AB195" s="100" t="s">
        <v>751</v>
      </c>
      <c r="AC195" s="100" t="s">
        <v>751</v>
      </c>
      <c r="AD195" s="100" t="s">
        <v>898</v>
      </c>
      <c r="AE195" s="100" t="s">
        <v>898</v>
      </c>
      <c r="AF195" s="100" t="s">
        <v>388</v>
      </c>
      <c r="AG195" s="100" t="s">
        <v>388</v>
      </c>
      <c r="AH195" s="191" t="s">
        <v>388</v>
      </c>
      <c r="AI195" s="101" t="s">
        <v>388</v>
      </c>
      <c r="AJ195" s="100" t="s">
        <v>388</v>
      </c>
      <c r="AK195" s="100">
        <v>3</v>
      </c>
      <c r="AL195" s="100">
        <v>5</v>
      </c>
      <c r="AM195" s="191" t="s">
        <v>388</v>
      </c>
      <c r="AN195" s="174">
        <v>3</v>
      </c>
      <c r="AO195" s="100" t="s">
        <v>369</v>
      </c>
      <c r="AP195" s="100" t="s">
        <v>369</v>
      </c>
      <c r="AQ195" s="191" t="s">
        <v>369</v>
      </c>
      <c r="AR195" s="191" t="s">
        <v>898</v>
      </c>
      <c r="AS195" s="191" t="s">
        <v>388</v>
      </c>
      <c r="AT195" s="101" t="s">
        <v>369</v>
      </c>
      <c r="AU195" s="101" t="s">
        <v>369</v>
      </c>
      <c r="AV195" s="100" t="s">
        <v>369</v>
      </c>
      <c r="AW195" s="100" t="s">
        <v>787</v>
      </c>
      <c r="AX195" s="100" t="s">
        <v>481</v>
      </c>
      <c r="AY195" s="100" t="s">
        <v>787</v>
      </c>
      <c r="AZ195" s="100" t="s">
        <v>369</v>
      </c>
      <c r="BA195" s="100" t="s">
        <v>787</v>
      </c>
      <c r="BB195" s="191" t="s">
        <v>388</v>
      </c>
      <c r="BC195" s="191" t="s">
        <v>369</v>
      </c>
      <c r="BD195" s="61"/>
    </row>
    <row r="196" spans="2:56" ht="14.25">
      <c r="B196" s="83"/>
      <c r="C196" s="128" t="s">
        <v>377</v>
      </c>
      <c r="D196" s="68" t="s">
        <v>229</v>
      </c>
      <c r="E196" s="53"/>
      <c r="F196" s="220" t="s">
        <v>388</v>
      </c>
      <c r="G196" s="268" t="s">
        <v>388</v>
      </c>
      <c r="H196" s="268" t="s">
        <v>388</v>
      </c>
      <c r="I196" s="268" t="s">
        <v>388</v>
      </c>
      <c r="J196" s="191" t="s">
        <v>388</v>
      </c>
      <c r="K196" s="100" t="s">
        <v>657</v>
      </c>
      <c r="L196" s="100" t="s">
        <v>406</v>
      </c>
      <c r="M196" s="100" t="s">
        <v>522</v>
      </c>
      <c r="N196" s="100" t="s">
        <v>521</v>
      </c>
      <c r="O196" s="101" t="s">
        <v>752</v>
      </c>
      <c r="P196" s="100" t="s">
        <v>484</v>
      </c>
      <c r="Q196" s="100" t="s">
        <v>485</v>
      </c>
      <c r="R196" s="100" t="s">
        <v>388</v>
      </c>
      <c r="S196" s="100" t="s">
        <v>388</v>
      </c>
      <c r="T196" s="100" t="s">
        <v>388</v>
      </c>
      <c r="U196" s="100" t="s">
        <v>388</v>
      </c>
      <c r="V196" s="100" t="s">
        <v>388</v>
      </c>
      <c r="W196" s="191" t="s">
        <v>388</v>
      </c>
      <c r="X196" s="100">
        <v>4.9</v>
      </c>
      <c r="Y196" s="101" t="s">
        <v>765</v>
      </c>
      <c r="Z196" s="101" t="s">
        <v>673</v>
      </c>
      <c r="AA196" s="100" t="s">
        <v>388</v>
      </c>
      <c r="AB196" s="100" t="s">
        <v>890</v>
      </c>
      <c r="AC196" s="100" t="s">
        <v>890</v>
      </c>
      <c r="AD196" s="100" t="s">
        <v>899</v>
      </c>
      <c r="AE196" s="100" t="s">
        <v>904</v>
      </c>
      <c r="AF196" s="100" t="s">
        <v>388</v>
      </c>
      <c r="AG196" s="100" t="s">
        <v>388</v>
      </c>
      <c r="AH196" s="191" t="s">
        <v>388</v>
      </c>
      <c r="AI196" s="101" t="s">
        <v>388</v>
      </c>
      <c r="AJ196" s="100" t="s">
        <v>388</v>
      </c>
      <c r="AK196" s="100">
        <v>2.3</v>
      </c>
      <c r="AL196" s="100">
        <v>2.85</v>
      </c>
      <c r="AM196" s="191" t="s">
        <v>388</v>
      </c>
      <c r="AN196" s="180">
        <f>AN190-AN193-AN194-AN195</f>
        <v>5.38271706842329</v>
      </c>
      <c r="AO196" s="100" t="s">
        <v>388</v>
      </c>
      <c r="AP196" s="100" t="s">
        <v>370</v>
      </c>
      <c r="AQ196" s="191" t="s">
        <v>942</v>
      </c>
      <c r="AR196" s="191" t="s">
        <v>944</v>
      </c>
      <c r="AS196" s="191" t="s">
        <v>388</v>
      </c>
      <c r="AT196" s="101" t="s">
        <v>587</v>
      </c>
      <c r="AU196" s="101" t="s">
        <v>587</v>
      </c>
      <c r="AV196" s="100" t="s">
        <v>911</v>
      </c>
      <c r="AW196" s="100" t="s">
        <v>787</v>
      </c>
      <c r="AX196" s="100" t="s">
        <v>483</v>
      </c>
      <c r="AY196" s="100" t="s">
        <v>787</v>
      </c>
      <c r="AZ196" s="100" t="s">
        <v>915</v>
      </c>
      <c r="BA196" s="100" t="s">
        <v>787</v>
      </c>
      <c r="BB196" s="191" t="s">
        <v>388</v>
      </c>
      <c r="BC196" s="191" t="s">
        <v>943</v>
      </c>
      <c r="BD196" s="61"/>
    </row>
    <row r="197" spans="2:56" s="44" customFormat="1" ht="14.25">
      <c r="B197" s="88"/>
      <c r="C197" s="133" t="s">
        <v>378</v>
      </c>
      <c r="D197" s="113" t="s">
        <v>87</v>
      </c>
      <c r="E197" s="54"/>
      <c r="F197" s="220" t="s">
        <v>388</v>
      </c>
      <c r="G197" s="268" t="s">
        <v>388</v>
      </c>
      <c r="H197" s="268" t="s">
        <v>388</v>
      </c>
      <c r="I197" s="268" t="s">
        <v>388</v>
      </c>
      <c r="J197" s="191" t="s">
        <v>388</v>
      </c>
      <c r="K197" s="100" t="s">
        <v>388</v>
      </c>
      <c r="L197" s="101" t="s">
        <v>407</v>
      </c>
      <c r="M197" s="101" t="s">
        <v>524</v>
      </c>
      <c r="N197" s="101" t="s">
        <v>523</v>
      </c>
      <c r="O197" s="137" t="s">
        <v>753</v>
      </c>
      <c r="P197" s="101" t="s">
        <v>487</v>
      </c>
      <c r="Q197" s="101" t="s">
        <v>488</v>
      </c>
      <c r="R197" s="100" t="s">
        <v>388</v>
      </c>
      <c r="S197" s="100" t="s">
        <v>388</v>
      </c>
      <c r="T197" s="100" t="s">
        <v>388</v>
      </c>
      <c r="U197" s="100" t="s">
        <v>388</v>
      </c>
      <c r="V197" s="100" t="s">
        <v>388</v>
      </c>
      <c r="W197" s="191" t="s">
        <v>388</v>
      </c>
      <c r="X197" s="101" t="s">
        <v>388</v>
      </c>
      <c r="Y197" s="101" t="s">
        <v>388</v>
      </c>
      <c r="Z197" s="101" t="s">
        <v>388</v>
      </c>
      <c r="AA197" s="100" t="s">
        <v>388</v>
      </c>
      <c r="AB197" s="137" t="s">
        <v>924</v>
      </c>
      <c r="AC197" s="137" t="s">
        <v>407</v>
      </c>
      <c r="AD197" s="137" t="s">
        <v>900</v>
      </c>
      <c r="AE197" s="137" t="s">
        <v>905</v>
      </c>
      <c r="AF197" s="100" t="s">
        <v>388</v>
      </c>
      <c r="AG197" s="101" t="s">
        <v>388</v>
      </c>
      <c r="AH197" s="191" t="s">
        <v>388</v>
      </c>
      <c r="AI197" s="101" t="s">
        <v>388</v>
      </c>
      <c r="AJ197" s="100" t="s">
        <v>388</v>
      </c>
      <c r="AK197" s="101">
        <v>-86.1</v>
      </c>
      <c r="AL197" s="101">
        <v>-85.4</v>
      </c>
      <c r="AM197" s="191" t="s">
        <v>388</v>
      </c>
      <c r="AN197" s="180">
        <f>AN193+AN194+AN195</f>
        <v>-95.88271706842329</v>
      </c>
      <c r="AO197" s="100" t="s">
        <v>388</v>
      </c>
      <c r="AP197" s="101" t="s">
        <v>371</v>
      </c>
      <c r="AQ197" s="194" t="s">
        <v>945</v>
      </c>
      <c r="AR197" s="194" t="s">
        <v>947</v>
      </c>
      <c r="AS197" s="191" t="s">
        <v>388</v>
      </c>
      <c r="AT197" s="137" t="s">
        <v>600</v>
      </c>
      <c r="AU197" s="101" t="s">
        <v>593</v>
      </c>
      <c r="AV197" s="137" t="s">
        <v>912</v>
      </c>
      <c r="AW197" s="100" t="s">
        <v>787</v>
      </c>
      <c r="AX197" s="101" t="s">
        <v>486</v>
      </c>
      <c r="AY197" s="100" t="s">
        <v>787</v>
      </c>
      <c r="AZ197" s="137" t="s">
        <v>912</v>
      </c>
      <c r="BA197" s="100" t="s">
        <v>787</v>
      </c>
      <c r="BB197" s="191" t="s">
        <v>388</v>
      </c>
      <c r="BC197" s="194" t="s">
        <v>946</v>
      </c>
      <c r="BD197" s="61"/>
    </row>
    <row r="198" spans="2:56" ht="14.25">
      <c r="B198" s="83"/>
      <c r="C198" s="133"/>
      <c r="D198" s="68"/>
      <c r="E198" s="53"/>
      <c r="F198" s="220"/>
      <c r="G198" s="268"/>
      <c r="H198" s="268"/>
      <c r="I198" s="268"/>
      <c r="J198" s="101"/>
      <c r="K198" s="100"/>
      <c r="L198" s="100"/>
      <c r="M198" s="100"/>
      <c r="N198" s="100"/>
      <c r="O198" s="101"/>
      <c r="P198" s="100"/>
      <c r="Q198" s="100"/>
      <c r="R198" s="100"/>
      <c r="S198" s="100"/>
      <c r="T198" s="100"/>
      <c r="U198" s="100"/>
      <c r="V198" s="100"/>
      <c r="W198" s="101"/>
      <c r="X198" s="100"/>
      <c r="Y198" s="101"/>
      <c r="Z198" s="101"/>
      <c r="AA198" s="100"/>
      <c r="AB198" s="100"/>
      <c r="AC198" s="100"/>
      <c r="AD198" s="100"/>
      <c r="AE198" s="100"/>
      <c r="AF198" s="100"/>
      <c r="AG198" s="100"/>
      <c r="AH198" s="101"/>
      <c r="AI198" s="101"/>
      <c r="AJ198" s="100"/>
      <c r="AK198" s="100"/>
      <c r="AL198" s="100"/>
      <c r="AM198" s="101"/>
      <c r="AN198" s="174"/>
      <c r="AO198" s="100"/>
      <c r="AP198" s="100"/>
      <c r="AQ198" s="191"/>
      <c r="AR198" s="191"/>
      <c r="AS198" s="101"/>
      <c r="AT198" s="101"/>
      <c r="AU198" s="101"/>
      <c r="AV198" s="100"/>
      <c r="AW198" s="100"/>
      <c r="AX198" s="100"/>
      <c r="AY198" s="100"/>
      <c r="AZ198" s="100"/>
      <c r="BA198" s="100"/>
      <c r="BB198" s="101"/>
      <c r="BC198" s="191"/>
      <c r="BD198" s="61"/>
    </row>
    <row r="199" spans="2:56" ht="14.25">
      <c r="B199" s="83" t="s">
        <v>82</v>
      </c>
      <c r="C199" s="128" t="s">
        <v>81</v>
      </c>
      <c r="D199" s="68"/>
      <c r="E199" s="53"/>
      <c r="F199" s="220"/>
      <c r="G199" s="268"/>
      <c r="H199" s="268"/>
      <c r="I199" s="268"/>
      <c r="J199" s="101"/>
      <c r="K199" s="100"/>
      <c r="L199" s="100"/>
      <c r="M199" s="100"/>
      <c r="N199" s="100"/>
      <c r="O199" s="101"/>
      <c r="P199" s="100"/>
      <c r="Q199" s="100"/>
      <c r="R199" s="100"/>
      <c r="S199" s="100"/>
      <c r="T199" s="100"/>
      <c r="U199" s="100"/>
      <c r="V199" s="100"/>
      <c r="W199" s="101"/>
      <c r="X199" s="100"/>
      <c r="Y199" s="101"/>
      <c r="Z199" s="101"/>
      <c r="AA199" s="100"/>
      <c r="AB199" s="100"/>
      <c r="AC199" s="100"/>
      <c r="AD199" s="100"/>
      <c r="AE199" s="100"/>
      <c r="AF199" s="100"/>
      <c r="AG199" s="100"/>
      <c r="AH199" s="101"/>
      <c r="AI199" s="101"/>
      <c r="AJ199" s="100"/>
      <c r="AK199" s="100"/>
      <c r="AL199" s="100"/>
      <c r="AM199" s="101"/>
      <c r="AN199" s="174"/>
      <c r="AO199" s="100"/>
      <c r="AP199" s="100"/>
      <c r="AQ199" s="191"/>
      <c r="AR199" s="191"/>
      <c r="AS199" s="101"/>
      <c r="AT199" s="101"/>
      <c r="AU199" s="101"/>
      <c r="AV199" s="100"/>
      <c r="AW199" s="100"/>
      <c r="AX199" s="100"/>
      <c r="AY199" s="100"/>
      <c r="AZ199" s="100"/>
      <c r="BA199" s="100"/>
      <c r="BB199" s="101"/>
      <c r="BC199" s="191"/>
      <c r="BD199" s="61"/>
    </row>
    <row r="200" spans="2:56" ht="28.5">
      <c r="B200" s="83"/>
      <c r="C200" s="133" t="s">
        <v>24</v>
      </c>
      <c r="D200" s="68" t="s">
        <v>87</v>
      </c>
      <c r="E200" s="53"/>
      <c r="F200" s="220" t="s">
        <v>388</v>
      </c>
      <c r="G200" s="268" t="s">
        <v>388</v>
      </c>
      <c r="H200" s="268" t="s">
        <v>388</v>
      </c>
      <c r="I200" s="268" t="s">
        <v>388</v>
      </c>
      <c r="J200" s="101" t="s">
        <v>388</v>
      </c>
      <c r="K200" s="100" t="s">
        <v>394</v>
      </c>
      <c r="L200" s="100" t="s">
        <v>388</v>
      </c>
      <c r="M200" s="100" t="s">
        <v>388</v>
      </c>
      <c r="N200" s="100" t="s">
        <v>388</v>
      </c>
      <c r="O200" s="101" t="s">
        <v>388</v>
      </c>
      <c r="P200" s="101" t="s">
        <v>388</v>
      </c>
      <c r="Q200" s="101" t="s">
        <v>388</v>
      </c>
      <c r="R200" s="101" t="s">
        <v>388</v>
      </c>
      <c r="S200" s="101" t="s">
        <v>388</v>
      </c>
      <c r="T200" s="101" t="s">
        <v>388</v>
      </c>
      <c r="U200" s="101" t="s">
        <v>388</v>
      </c>
      <c r="V200" s="101" t="s">
        <v>388</v>
      </c>
      <c r="W200" s="101" t="s">
        <v>388</v>
      </c>
      <c r="X200" s="100" t="s">
        <v>388</v>
      </c>
      <c r="Y200" s="101" t="s">
        <v>388</v>
      </c>
      <c r="Z200" s="101" t="s">
        <v>388</v>
      </c>
      <c r="AA200" s="101" t="s">
        <v>388</v>
      </c>
      <c r="AB200" s="101" t="s">
        <v>388</v>
      </c>
      <c r="AC200" s="101" t="s">
        <v>388</v>
      </c>
      <c r="AD200" s="101" t="s">
        <v>388</v>
      </c>
      <c r="AE200" s="101" t="s">
        <v>388</v>
      </c>
      <c r="AF200" s="101" t="s">
        <v>388</v>
      </c>
      <c r="AG200" s="101" t="s">
        <v>388</v>
      </c>
      <c r="AH200" s="101" t="s">
        <v>388</v>
      </c>
      <c r="AI200" s="101" t="s">
        <v>388</v>
      </c>
      <c r="AJ200" s="101" t="s">
        <v>388</v>
      </c>
      <c r="AK200" s="101" t="s">
        <v>388</v>
      </c>
      <c r="AL200" s="101" t="s">
        <v>388</v>
      </c>
      <c r="AM200" s="101" t="s">
        <v>388</v>
      </c>
      <c r="AN200" s="174" t="s">
        <v>388</v>
      </c>
      <c r="AO200" s="100" t="s">
        <v>388</v>
      </c>
      <c r="AP200" s="100" t="s">
        <v>388</v>
      </c>
      <c r="AQ200" s="101" t="s">
        <v>388</v>
      </c>
      <c r="AR200" s="101" t="s">
        <v>388</v>
      </c>
      <c r="AS200" s="101" t="s">
        <v>388</v>
      </c>
      <c r="AT200" s="137" t="s">
        <v>600</v>
      </c>
      <c r="AU200" s="101" t="s">
        <v>593</v>
      </c>
      <c r="AV200" s="101" t="s">
        <v>388</v>
      </c>
      <c r="AW200" s="101" t="s">
        <v>388</v>
      </c>
      <c r="AX200" s="101" t="s">
        <v>388</v>
      </c>
      <c r="AY200" s="101" t="s">
        <v>388</v>
      </c>
      <c r="AZ200" s="101" t="s">
        <v>388</v>
      </c>
      <c r="BA200" s="101" t="s">
        <v>388</v>
      </c>
      <c r="BB200" s="101" t="s">
        <v>388</v>
      </c>
      <c r="BC200" s="101" t="s">
        <v>388</v>
      </c>
      <c r="BD200" s="64"/>
    </row>
    <row r="201" spans="2:56" ht="15" thickBot="1">
      <c r="B201" s="86"/>
      <c r="C201" s="132"/>
      <c r="D201" s="71"/>
      <c r="E201" s="80"/>
      <c r="F201" s="219"/>
      <c r="G201" s="267"/>
      <c r="H201" s="267"/>
      <c r="I201" s="267"/>
      <c r="J201" s="118"/>
      <c r="K201" s="118"/>
      <c r="L201" s="118"/>
      <c r="M201" s="118"/>
      <c r="N201" s="118"/>
      <c r="O201" s="119"/>
      <c r="P201" s="119"/>
      <c r="Q201" s="119"/>
      <c r="R201" s="119"/>
      <c r="S201" s="119"/>
      <c r="T201" s="119"/>
      <c r="U201" s="119"/>
      <c r="V201" s="119"/>
      <c r="W201" s="118"/>
      <c r="X201" s="118"/>
      <c r="Y201" s="119"/>
      <c r="Z201" s="119"/>
      <c r="AA201" s="119"/>
      <c r="AB201" s="119"/>
      <c r="AC201" s="119"/>
      <c r="AD201" s="119"/>
      <c r="AE201" s="119"/>
      <c r="AF201" s="119"/>
      <c r="AG201" s="118"/>
      <c r="AH201" s="118"/>
      <c r="AI201" s="119"/>
      <c r="AJ201" s="119"/>
      <c r="AK201" s="118"/>
      <c r="AL201" s="118"/>
      <c r="AM201" s="118"/>
      <c r="AN201" s="173"/>
      <c r="AO201" s="118"/>
      <c r="AP201" s="118"/>
      <c r="AQ201" s="118"/>
      <c r="AR201" s="118"/>
      <c r="AS201" s="118"/>
      <c r="AT201" s="119"/>
      <c r="AU201" s="119"/>
      <c r="AV201" s="119"/>
      <c r="AW201" s="119"/>
      <c r="AX201" s="119"/>
      <c r="AY201" s="119"/>
      <c r="AZ201" s="119"/>
      <c r="BA201" s="119"/>
      <c r="BB201" s="118"/>
      <c r="BC201" s="118"/>
      <c r="BD201" s="81"/>
    </row>
    <row r="202" spans="2:56" ht="15">
      <c r="B202" s="89" t="s">
        <v>84</v>
      </c>
      <c r="C202" s="124" t="s">
        <v>83</v>
      </c>
      <c r="D202" s="68"/>
      <c r="E202" s="53"/>
      <c r="F202" s="220"/>
      <c r="G202" s="268"/>
      <c r="H202" s="268"/>
      <c r="I202" s="268"/>
      <c r="J202" s="100"/>
      <c r="K202" s="100"/>
      <c r="L202" s="100"/>
      <c r="M202" s="100"/>
      <c r="N202" s="100"/>
      <c r="O202" s="101"/>
      <c r="P202" s="101"/>
      <c r="Q202" s="101"/>
      <c r="R202" s="101"/>
      <c r="S202" s="101"/>
      <c r="T202" s="101"/>
      <c r="U202" s="101"/>
      <c r="V202" s="101"/>
      <c r="W202" s="100"/>
      <c r="X202" s="100"/>
      <c r="Y202" s="101"/>
      <c r="Z202" s="101"/>
      <c r="AA202" s="101"/>
      <c r="AB202" s="101"/>
      <c r="AC202" s="101"/>
      <c r="AD202" s="101"/>
      <c r="AE202" s="101"/>
      <c r="AF202" s="101"/>
      <c r="AG202" s="100"/>
      <c r="AH202" s="100"/>
      <c r="AI202" s="101"/>
      <c r="AJ202" s="101"/>
      <c r="AK202" s="100"/>
      <c r="AL202" s="100"/>
      <c r="AM202" s="100"/>
      <c r="AN202" s="174"/>
      <c r="AO202" s="100"/>
      <c r="AP202" s="100"/>
      <c r="AQ202" s="100"/>
      <c r="AR202" s="100"/>
      <c r="AS202" s="100"/>
      <c r="AT202" s="101"/>
      <c r="AU202" s="101"/>
      <c r="AV202" s="101"/>
      <c r="AW202" s="101"/>
      <c r="AX202" s="101"/>
      <c r="AY202" s="101"/>
      <c r="AZ202" s="101"/>
      <c r="BA202" s="101"/>
      <c r="BB202" s="100"/>
      <c r="BC202" s="100"/>
      <c r="BD202" s="61"/>
    </row>
    <row r="203" spans="2:56" ht="28.5">
      <c r="B203" s="83"/>
      <c r="C203" s="128" t="s">
        <v>326</v>
      </c>
      <c r="D203" s="68" t="s">
        <v>325</v>
      </c>
      <c r="E203" s="53"/>
      <c r="F203" s="220" t="s">
        <v>388</v>
      </c>
      <c r="G203" s="268" t="s">
        <v>388</v>
      </c>
      <c r="H203" s="268" t="s">
        <v>388</v>
      </c>
      <c r="I203" s="268" t="s">
        <v>388</v>
      </c>
      <c r="J203" s="101" t="s">
        <v>388</v>
      </c>
      <c r="K203" s="100" t="s">
        <v>388</v>
      </c>
      <c r="L203" s="100" t="s">
        <v>388</v>
      </c>
      <c r="M203" s="100" t="s">
        <v>388</v>
      </c>
      <c r="N203" s="100" t="s">
        <v>388</v>
      </c>
      <c r="O203" s="101" t="s">
        <v>388</v>
      </c>
      <c r="P203" s="101" t="s">
        <v>388</v>
      </c>
      <c r="Q203" s="101" t="s">
        <v>388</v>
      </c>
      <c r="R203" s="101" t="s">
        <v>388</v>
      </c>
      <c r="S203" s="101" t="s">
        <v>388</v>
      </c>
      <c r="T203" s="101" t="s">
        <v>388</v>
      </c>
      <c r="U203" s="101" t="s">
        <v>388</v>
      </c>
      <c r="V203" s="101" t="s">
        <v>388</v>
      </c>
      <c r="W203" s="101" t="s">
        <v>388</v>
      </c>
      <c r="X203" s="100" t="s">
        <v>388</v>
      </c>
      <c r="Y203" s="101" t="s">
        <v>388</v>
      </c>
      <c r="Z203" s="101" t="s">
        <v>388</v>
      </c>
      <c r="AA203" s="101" t="s">
        <v>388</v>
      </c>
      <c r="AB203" s="101" t="s">
        <v>388</v>
      </c>
      <c r="AC203" s="101" t="s">
        <v>388</v>
      </c>
      <c r="AD203" s="101" t="s">
        <v>388</v>
      </c>
      <c r="AE203" s="101" t="s">
        <v>388</v>
      </c>
      <c r="AF203" s="101" t="s">
        <v>388</v>
      </c>
      <c r="AG203" s="101" t="s">
        <v>388</v>
      </c>
      <c r="AH203" s="101" t="s">
        <v>388</v>
      </c>
      <c r="AI203" s="101" t="s">
        <v>388</v>
      </c>
      <c r="AJ203" s="101" t="s">
        <v>388</v>
      </c>
      <c r="AK203" s="102" t="s">
        <v>800</v>
      </c>
      <c r="AL203" s="101" t="s">
        <v>388</v>
      </c>
      <c r="AM203" s="101" t="s">
        <v>388</v>
      </c>
      <c r="AN203" s="174" t="s">
        <v>388</v>
      </c>
      <c r="AO203" s="100" t="s">
        <v>387</v>
      </c>
      <c r="AP203" s="100" t="s">
        <v>388</v>
      </c>
      <c r="AQ203" s="100" t="s">
        <v>788</v>
      </c>
      <c r="AR203" s="101" t="s">
        <v>388</v>
      </c>
      <c r="AS203" s="101" t="s">
        <v>388</v>
      </c>
      <c r="AT203" s="101" t="s">
        <v>387</v>
      </c>
      <c r="AU203" s="101" t="s">
        <v>387</v>
      </c>
      <c r="AV203" s="101" t="s">
        <v>388</v>
      </c>
      <c r="AW203" s="101" t="s">
        <v>388</v>
      </c>
      <c r="AX203" s="101" t="s">
        <v>388</v>
      </c>
      <c r="AY203" s="101" t="s">
        <v>388</v>
      </c>
      <c r="AZ203" s="101" t="s">
        <v>388</v>
      </c>
      <c r="BA203" s="101" t="s">
        <v>388</v>
      </c>
      <c r="BB203" s="101" t="s">
        <v>388</v>
      </c>
      <c r="BC203" s="101" t="s">
        <v>388</v>
      </c>
      <c r="BD203" s="64"/>
    </row>
    <row r="204" spans="2:56" ht="14.25">
      <c r="B204" s="83"/>
      <c r="C204" s="120"/>
      <c r="D204" s="68"/>
      <c r="E204" s="53"/>
      <c r="F204" s="220"/>
      <c r="G204" s="268"/>
      <c r="H204" s="268"/>
      <c r="I204" s="268"/>
      <c r="J204" s="100"/>
      <c r="K204" s="100"/>
      <c r="L204" s="100"/>
      <c r="M204" s="100"/>
      <c r="N204" s="100"/>
      <c r="O204" s="101"/>
      <c r="P204" s="101"/>
      <c r="Q204" s="101"/>
      <c r="R204" s="101"/>
      <c r="S204" s="101"/>
      <c r="T204" s="101"/>
      <c r="U204" s="101"/>
      <c r="V204" s="101"/>
      <c r="W204" s="100"/>
      <c r="X204" s="100"/>
      <c r="Y204" s="101"/>
      <c r="Z204" s="101"/>
      <c r="AA204" s="101"/>
      <c r="AB204" s="101"/>
      <c r="AC204" s="101"/>
      <c r="AD204" s="101"/>
      <c r="AE204" s="101"/>
      <c r="AF204" s="101"/>
      <c r="AG204" s="100"/>
      <c r="AH204" s="100"/>
      <c r="AI204" s="101"/>
      <c r="AJ204" s="101"/>
      <c r="AK204" s="100"/>
      <c r="AL204" s="100"/>
      <c r="AM204" s="100"/>
      <c r="AN204" s="174"/>
      <c r="AO204" s="100"/>
      <c r="AP204" s="100"/>
      <c r="AQ204" s="100"/>
      <c r="AR204" s="100"/>
      <c r="AS204" s="100"/>
      <c r="AT204" s="101"/>
      <c r="AU204" s="101"/>
      <c r="AV204" s="101"/>
      <c r="AW204" s="101"/>
      <c r="AX204" s="101"/>
      <c r="AY204" s="101"/>
      <c r="AZ204" s="101"/>
      <c r="BA204" s="101"/>
      <c r="BB204" s="100"/>
      <c r="BC204" s="100"/>
      <c r="BD204" s="61"/>
    </row>
    <row r="205" spans="2:56" ht="14.25">
      <c r="B205" s="83" t="s">
        <v>86</v>
      </c>
      <c r="C205" s="120" t="s">
        <v>85</v>
      </c>
      <c r="D205" s="68"/>
      <c r="E205" s="53"/>
      <c r="F205" s="220"/>
      <c r="G205" s="268"/>
      <c r="H205" s="268"/>
      <c r="I205" s="268"/>
      <c r="J205" s="100"/>
      <c r="K205" s="100"/>
      <c r="L205" s="100"/>
      <c r="M205" s="100"/>
      <c r="N205" s="100"/>
      <c r="O205" s="101"/>
      <c r="P205" s="101"/>
      <c r="Q205" s="101"/>
      <c r="R205" s="101"/>
      <c r="S205" s="101"/>
      <c r="T205" s="101"/>
      <c r="U205" s="101"/>
      <c r="V205" s="101"/>
      <c r="W205" s="100"/>
      <c r="X205" s="100"/>
      <c r="Y205" s="167"/>
      <c r="Z205" s="101"/>
      <c r="AA205" s="101"/>
      <c r="AB205" s="101"/>
      <c r="AC205" s="101"/>
      <c r="AD205" s="101"/>
      <c r="AE205" s="101"/>
      <c r="AF205" s="101"/>
      <c r="AG205" s="100"/>
      <c r="AH205" s="100"/>
      <c r="AI205" s="101"/>
      <c r="AJ205" s="101"/>
      <c r="AK205" s="100"/>
      <c r="AL205" s="100"/>
      <c r="AM205" s="100"/>
      <c r="AN205" s="174"/>
      <c r="AO205" s="100"/>
      <c r="AP205" s="100"/>
      <c r="AQ205" s="100"/>
      <c r="AR205" s="100"/>
      <c r="AS205" s="100"/>
      <c r="AT205" s="101"/>
      <c r="AU205" s="101"/>
      <c r="AV205" s="101"/>
      <c r="AW205" s="101"/>
      <c r="AX205" s="101"/>
      <c r="AY205" s="101"/>
      <c r="AZ205" s="101"/>
      <c r="BA205" s="101"/>
      <c r="BB205" s="100"/>
      <c r="BC205" s="100"/>
      <c r="BD205" s="61"/>
    </row>
    <row r="206" spans="2:56" ht="28.5">
      <c r="B206" s="83"/>
      <c r="C206" s="128" t="s">
        <v>25</v>
      </c>
      <c r="D206" s="68" t="s">
        <v>327</v>
      </c>
      <c r="E206" s="53"/>
      <c r="F206" s="220" t="s">
        <v>388</v>
      </c>
      <c r="G206" s="273" t="s">
        <v>388</v>
      </c>
      <c r="H206" s="273" t="s">
        <v>388</v>
      </c>
      <c r="I206" s="273" t="s">
        <v>388</v>
      </c>
      <c r="J206" s="137" t="s">
        <v>388</v>
      </c>
      <c r="K206" s="139" t="s">
        <v>388</v>
      </c>
      <c r="L206" s="139" t="s">
        <v>388</v>
      </c>
      <c r="M206" s="139" t="s">
        <v>388</v>
      </c>
      <c r="N206" s="139" t="s">
        <v>388</v>
      </c>
      <c r="O206" s="101" t="s">
        <v>388</v>
      </c>
      <c r="P206" s="137" t="s">
        <v>388</v>
      </c>
      <c r="Q206" s="137" t="s">
        <v>388</v>
      </c>
      <c r="R206" s="137" t="s">
        <v>388</v>
      </c>
      <c r="S206" s="137" t="s">
        <v>388</v>
      </c>
      <c r="T206" s="137" t="s">
        <v>388</v>
      </c>
      <c r="U206" s="137" t="s">
        <v>388</v>
      </c>
      <c r="V206" s="137" t="s">
        <v>388</v>
      </c>
      <c r="W206" s="137" t="s">
        <v>388</v>
      </c>
      <c r="X206" s="100" t="s">
        <v>388</v>
      </c>
      <c r="Y206" s="101" t="s">
        <v>388</v>
      </c>
      <c r="Z206" s="137" t="s">
        <v>388</v>
      </c>
      <c r="AA206" s="137" t="s">
        <v>388</v>
      </c>
      <c r="AB206" s="137" t="s">
        <v>388</v>
      </c>
      <c r="AC206" s="137" t="s">
        <v>388</v>
      </c>
      <c r="AD206" s="137" t="s">
        <v>388</v>
      </c>
      <c r="AE206" s="137" t="s">
        <v>388</v>
      </c>
      <c r="AF206" s="137" t="s">
        <v>388</v>
      </c>
      <c r="AG206" s="137" t="s">
        <v>388</v>
      </c>
      <c r="AH206" s="137" t="s">
        <v>388</v>
      </c>
      <c r="AI206" s="101" t="s">
        <v>388</v>
      </c>
      <c r="AJ206" s="137" t="s">
        <v>388</v>
      </c>
      <c r="AK206" s="137" t="s">
        <v>388</v>
      </c>
      <c r="AL206" s="137" t="s">
        <v>388</v>
      </c>
      <c r="AM206" s="137" t="s">
        <v>388</v>
      </c>
      <c r="AN206" s="184">
        <v>0.03</v>
      </c>
      <c r="AO206" s="139" t="s">
        <v>388</v>
      </c>
      <c r="AP206" s="139" t="s">
        <v>388</v>
      </c>
      <c r="AQ206" s="137" t="s">
        <v>388</v>
      </c>
      <c r="AR206" s="137" t="s">
        <v>388</v>
      </c>
      <c r="AS206" s="137" t="s">
        <v>388</v>
      </c>
      <c r="AT206" s="137" t="s">
        <v>604</v>
      </c>
      <c r="AU206" s="137" t="s">
        <v>604</v>
      </c>
      <c r="AV206" s="137" t="s">
        <v>388</v>
      </c>
      <c r="AW206" s="137" t="s">
        <v>388</v>
      </c>
      <c r="AX206" s="137" t="s">
        <v>388</v>
      </c>
      <c r="AY206" s="137" t="s">
        <v>388</v>
      </c>
      <c r="AZ206" s="137" t="s">
        <v>388</v>
      </c>
      <c r="BA206" s="137" t="s">
        <v>388</v>
      </c>
      <c r="BB206" s="137" t="s">
        <v>388</v>
      </c>
      <c r="BC206" s="137" t="s">
        <v>388</v>
      </c>
      <c r="BD206" s="75"/>
    </row>
    <row r="207" spans="2:56" ht="28.5">
      <c r="B207" s="83"/>
      <c r="C207" s="128" t="s">
        <v>26</v>
      </c>
      <c r="D207" s="68" t="s">
        <v>327</v>
      </c>
      <c r="E207" s="53"/>
      <c r="F207" s="220" t="s">
        <v>388</v>
      </c>
      <c r="G207" s="273" t="s">
        <v>388</v>
      </c>
      <c r="H207" s="273" t="s">
        <v>388</v>
      </c>
      <c r="I207" s="273" t="s">
        <v>388</v>
      </c>
      <c r="J207" s="137" t="s">
        <v>388</v>
      </c>
      <c r="K207" s="139" t="s">
        <v>388</v>
      </c>
      <c r="L207" s="139" t="s">
        <v>388</v>
      </c>
      <c r="M207" s="139" t="s">
        <v>388</v>
      </c>
      <c r="N207" s="139" t="s">
        <v>388</v>
      </c>
      <c r="O207" s="101" t="s">
        <v>388</v>
      </c>
      <c r="P207" s="137" t="s">
        <v>388</v>
      </c>
      <c r="Q207" s="137" t="s">
        <v>388</v>
      </c>
      <c r="R207" s="137" t="s">
        <v>388</v>
      </c>
      <c r="S207" s="137" t="s">
        <v>388</v>
      </c>
      <c r="T207" s="137" t="s">
        <v>388</v>
      </c>
      <c r="U207" s="137" t="s">
        <v>388</v>
      </c>
      <c r="V207" s="137" t="s">
        <v>388</v>
      </c>
      <c r="W207" s="137" t="s">
        <v>388</v>
      </c>
      <c r="X207" s="100" t="s">
        <v>388</v>
      </c>
      <c r="Y207" s="101" t="s">
        <v>388</v>
      </c>
      <c r="Z207" s="137" t="s">
        <v>388</v>
      </c>
      <c r="AA207" s="137" t="s">
        <v>388</v>
      </c>
      <c r="AB207" s="137" t="s">
        <v>388</v>
      </c>
      <c r="AC207" s="137" t="s">
        <v>388</v>
      </c>
      <c r="AD207" s="137" t="s">
        <v>388</v>
      </c>
      <c r="AE207" s="137" t="s">
        <v>388</v>
      </c>
      <c r="AF207" s="137" t="s">
        <v>388</v>
      </c>
      <c r="AG207" s="137" t="s">
        <v>388</v>
      </c>
      <c r="AH207" s="137" t="s">
        <v>388</v>
      </c>
      <c r="AI207" s="101" t="s">
        <v>388</v>
      </c>
      <c r="AJ207" s="137" t="s">
        <v>388</v>
      </c>
      <c r="AK207" s="137" t="s">
        <v>388</v>
      </c>
      <c r="AL207" s="137" t="s">
        <v>388</v>
      </c>
      <c r="AM207" s="137" t="s">
        <v>388</v>
      </c>
      <c r="AN207" s="184"/>
      <c r="AO207" s="139" t="s">
        <v>388</v>
      </c>
      <c r="AP207" s="139" t="s">
        <v>388</v>
      </c>
      <c r="AQ207" s="137" t="s">
        <v>388</v>
      </c>
      <c r="AR207" s="137" t="s">
        <v>388</v>
      </c>
      <c r="AS207" s="137" t="s">
        <v>388</v>
      </c>
      <c r="AT207" s="137"/>
      <c r="AU207" s="137"/>
      <c r="AV207" s="137" t="s">
        <v>388</v>
      </c>
      <c r="AW207" s="137" t="s">
        <v>388</v>
      </c>
      <c r="AX207" s="137" t="s">
        <v>388</v>
      </c>
      <c r="AY207" s="137" t="s">
        <v>388</v>
      </c>
      <c r="AZ207" s="137" t="s">
        <v>388</v>
      </c>
      <c r="BA207" s="137" t="s">
        <v>388</v>
      </c>
      <c r="BB207" s="137" t="s">
        <v>388</v>
      </c>
      <c r="BC207" s="137" t="s">
        <v>388</v>
      </c>
      <c r="BD207" s="75"/>
    </row>
    <row r="208" spans="2:56" ht="28.5">
      <c r="B208" s="83"/>
      <c r="C208" s="128" t="s">
        <v>27</v>
      </c>
      <c r="D208" s="68" t="s">
        <v>327</v>
      </c>
      <c r="E208" s="53"/>
      <c r="F208" s="220" t="s">
        <v>388</v>
      </c>
      <c r="G208" s="273" t="s">
        <v>388</v>
      </c>
      <c r="H208" s="273" t="s">
        <v>388</v>
      </c>
      <c r="I208" s="273" t="s">
        <v>388</v>
      </c>
      <c r="J208" s="137" t="s">
        <v>388</v>
      </c>
      <c r="K208" s="139" t="s">
        <v>388</v>
      </c>
      <c r="L208" s="139" t="s">
        <v>388</v>
      </c>
      <c r="M208" s="139" t="s">
        <v>388</v>
      </c>
      <c r="N208" s="139" t="s">
        <v>388</v>
      </c>
      <c r="O208" s="101" t="s">
        <v>388</v>
      </c>
      <c r="P208" s="137" t="s">
        <v>388</v>
      </c>
      <c r="Q208" s="137" t="s">
        <v>388</v>
      </c>
      <c r="R208" s="137" t="s">
        <v>388</v>
      </c>
      <c r="S208" s="137" t="s">
        <v>388</v>
      </c>
      <c r="T208" s="137" t="s">
        <v>388</v>
      </c>
      <c r="U208" s="137" t="s">
        <v>388</v>
      </c>
      <c r="V208" s="137" t="s">
        <v>388</v>
      </c>
      <c r="W208" s="137" t="s">
        <v>388</v>
      </c>
      <c r="X208" s="100" t="s">
        <v>388</v>
      </c>
      <c r="Y208" s="101" t="s">
        <v>388</v>
      </c>
      <c r="Z208" s="137" t="s">
        <v>388</v>
      </c>
      <c r="AA208" s="137" t="s">
        <v>388</v>
      </c>
      <c r="AB208" s="137" t="s">
        <v>388</v>
      </c>
      <c r="AC208" s="137" t="s">
        <v>388</v>
      </c>
      <c r="AD208" s="137" t="s">
        <v>388</v>
      </c>
      <c r="AE208" s="137" t="s">
        <v>388</v>
      </c>
      <c r="AF208" s="137" t="s">
        <v>388</v>
      </c>
      <c r="AG208" s="137" t="s">
        <v>388</v>
      </c>
      <c r="AH208" s="137" t="s">
        <v>388</v>
      </c>
      <c r="AI208" s="101" t="s">
        <v>388</v>
      </c>
      <c r="AJ208" s="137" t="s">
        <v>388</v>
      </c>
      <c r="AK208" s="137" t="s">
        <v>388</v>
      </c>
      <c r="AL208" s="137" t="s">
        <v>388</v>
      </c>
      <c r="AM208" s="137" t="s">
        <v>388</v>
      </c>
      <c r="AN208" s="184">
        <v>0.12</v>
      </c>
      <c r="AO208" s="139" t="s">
        <v>388</v>
      </c>
      <c r="AP208" s="139" t="s">
        <v>388</v>
      </c>
      <c r="AQ208" s="137" t="s">
        <v>388</v>
      </c>
      <c r="AR208" s="137" t="s">
        <v>388</v>
      </c>
      <c r="AS208" s="137" t="s">
        <v>388</v>
      </c>
      <c r="AT208" s="137" t="s">
        <v>605</v>
      </c>
      <c r="AU208" s="137" t="s">
        <v>605</v>
      </c>
      <c r="AV208" s="137" t="s">
        <v>388</v>
      </c>
      <c r="AW208" s="137" t="s">
        <v>388</v>
      </c>
      <c r="AX208" s="137" t="s">
        <v>388</v>
      </c>
      <c r="AY208" s="137" t="s">
        <v>388</v>
      </c>
      <c r="AZ208" s="137" t="s">
        <v>388</v>
      </c>
      <c r="BA208" s="137" t="s">
        <v>388</v>
      </c>
      <c r="BB208" s="137" t="s">
        <v>388</v>
      </c>
      <c r="BC208" s="137" t="s">
        <v>388</v>
      </c>
      <c r="BD208" s="75"/>
    </row>
    <row r="209" spans="2:56" ht="28.5">
      <c r="B209" s="83"/>
      <c r="C209" s="128" t="s">
        <v>28</v>
      </c>
      <c r="D209" s="68" t="s">
        <v>327</v>
      </c>
      <c r="E209" s="53"/>
      <c r="F209" s="220" t="s">
        <v>388</v>
      </c>
      <c r="G209" s="273" t="s">
        <v>388</v>
      </c>
      <c r="H209" s="273" t="s">
        <v>388</v>
      </c>
      <c r="I209" s="273" t="s">
        <v>388</v>
      </c>
      <c r="J209" s="137" t="s">
        <v>388</v>
      </c>
      <c r="K209" s="139" t="s">
        <v>388</v>
      </c>
      <c r="L209" s="139" t="s">
        <v>388</v>
      </c>
      <c r="M209" s="139" t="s">
        <v>388</v>
      </c>
      <c r="N209" s="139" t="s">
        <v>388</v>
      </c>
      <c r="O209" s="101" t="s">
        <v>388</v>
      </c>
      <c r="P209" s="137" t="s">
        <v>388</v>
      </c>
      <c r="Q209" s="137" t="s">
        <v>388</v>
      </c>
      <c r="R209" s="137" t="s">
        <v>388</v>
      </c>
      <c r="S209" s="137" t="s">
        <v>388</v>
      </c>
      <c r="T209" s="137" t="s">
        <v>388</v>
      </c>
      <c r="U209" s="137" t="s">
        <v>388</v>
      </c>
      <c r="V209" s="137" t="s">
        <v>388</v>
      </c>
      <c r="W209" s="137" t="s">
        <v>388</v>
      </c>
      <c r="X209" s="100" t="s">
        <v>388</v>
      </c>
      <c r="Y209" s="101" t="s">
        <v>388</v>
      </c>
      <c r="Z209" s="137" t="s">
        <v>388</v>
      </c>
      <c r="AA209" s="137" t="s">
        <v>388</v>
      </c>
      <c r="AB209" s="137" t="s">
        <v>388</v>
      </c>
      <c r="AC209" s="137" t="s">
        <v>388</v>
      </c>
      <c r="AD209" s="137" t="s">
        <v>388</v>
      </c>
      <c r="AE209" s="137" t="s">
        <v>388</v>
      </c>
      <c r="AF209" s="137" t="s">
        <v>388</v>
      </c>
      <c r="AG209" s="137" t="s">
        <v>388</v>
      </c>
      <c r="AH209" s="137" t="s">
        <v>388</v>
      </c>
      <c r="AI209" s="101" t="s">
        <v>388</v>
      </c>
      <c r="AJ209" s="137" t="s">
        <v>388</v>
      </c>
      <c r="AK209" s="137" t="s">
        <v>388</v>
      </c>
      <c r="AL209" s="137" t="s">
        <v>388</v>
      </c>
      <c r="AM209" s="137" t="s">
        <v>388</v>
      </c>
      <c r="AN209" s="174" t="s">
        <v>388</v>
      </c>
      <c r="AO209" s="139" t="s">
        <v>388</v>
      </c>
      <c r="AP209" s="139" t="s">
        <v>388</v>
      </c>
      <c r="AQ209" s="137" t="s">
        <v>388</v>
      </c>
      <c r="AR209" s="137" t="s">
        <v>388</v>
      </c>
      <c r="AS209" s="137" t="s">
        <v>388</v>
      </c>
      <c r="AT209" s="137"/>
      <c r="AU209" s="137"/>
      <c r="AV209" s="137" t="s">
        <v>388</v>
      </c>
      <c r="AW209" s="137" t="s">
        <v>388</v>
      </c>
      <c r="AX209" s="137" t="s">
        <v>388</v>
      </c>
      <c r="AY209" s="137" t="s">
        <v>388</v>
      </c>
      <c r="AZ209" s="137" t="s">
        <v>388</v>
      </c>
      <c r="BA209" s="137" t="s">
        <v>388</v>
      </c>
      <c r="BB209" s="137" t="s">
        <v>388</v>
      </c>
      <c r="BC209" s="137" t="s">
        <v>388</v>
      </c>
      <c r="BD209" s="75"/>
    </row>
    <row r="210" spans="2:56" ht="14.25">
      <c r="B210" s="83"/>
      <c r="C210" s="128" t="s">
        <v>29</v>
      </c>
      <c r="D210" s="68" t="s">
        <v>327</v>
      </c>
      <c r="E210" s="53"/>
      <c r="F210" s="220" t="s">
        <v>388</v>
      </c>
      <c r="G210" s="273" t="s">
        <v>388</v>
      </c>
      <c r="H210" s="273" t="s">
        <v>388</v>
      </c>
      <c r="I210" s="273" t="s">
        <v>388</v>
      </c>
      <c r="J210" s="137" t="s">
        <v>388</v>
      </c>
      <c r="K210" s="139" t="s">
        <v>388</v>
      </c>
      <c r="L210" s="139" t="s">
        <v>388</v>
      </c>
      <c r="M210" s="139" t="s">
        <v>388</v>
      </c>
      <c r="N210" s="139" t="s">
        <v>388</v>
      </c>
      <c r="O210" s="101" t="s">
        <v>388</v>
      </c>
      <c r="P210" s="137" t="s">
        <v>388</v>
      </c>
      <c r="Q210" s="137" t="s">
        <v>388</v>
      </c>
      <c r="R210" s="137" t="s">
        <v>388</v>
      </c>
      <c r="S210" s="137" t="s">
        <v>388</v>
      </c>
      <c r="T210" s="137" t="s">
        <v>388</v>
      </c>
      <c r="U210" s="137" t="s">
        <v>388</v>
      </c>
      <c r="V210" s="137" t="s">
        <v>388</v>
      </c>
      <c r="W210" s="137" t="s">
        <v>388</v>
      </c>
      <c r="X210" s="100" t="s">
        <v>388</v>
      </c>
      <c r="Y210" s="101" t="s">
        <v>388</v>
      </c>
      <c r="Z210" s="137" t="s">
        <v>388</v>
      </c>
      <c r="AA210" s="137" t="s">
        <v>388</v>
      </c>
      <c r="AB210" s="137" t="s">
        <v>388</v>
      </c>
      <c r="AC210" s="137" t="s">
        <v>388</v>
      </c>
      <c r="AD210" s="137" t="s">
        <v>388</v>
      </c>
      <c r="AE210" s="137" t="s">
        <v>388</v>
      </c>
      <c r="AF210" s="137" t="s">
        <v>388</v>
      </c>
      <c r="AG210" s="137" t="s">
        <v>388</v>
      </c>
      <c r="AH210" s="137" t="s">
        <v>388</v>
      </c>
      <c r="AI210" s="101" t="s">
        <v>388</v>
      </c>
      <c r="AJ210" s="137" t="s">
        <v>388</v>
      </c>
      <c r="AK210" s="137" t="s">
        <v>388</v>
      </c>
      <c r="AL210" s="137" t="s">
        <v>388</v>
      </c>
      <c r="AM210" s="137" t="s">
        <v>388</v>
      </c>
      <c r="AN210" s="174" t="s">
        <v>388</v>
      </c>
      <c r="AO210" s="139" t="s">
        <v>388</v>
      </c>
      <c r="AP210" s="139" t="s">
        <v>388</v>
      </c>
      <c r="AQ210" s="137" t="s">
        <v>388</v>
      </c>
      <c r="AR210" s="137" t="s">
        <v>388</v>
      </c>
      <c r="AS210" s="137" t="s">
        <v>388</v>
      </c>
      <c r="AT210" s="137" t="s">
        <v>605</v>
      </c>
      <c r="AU210" s="137" t="s">
        <v>605</v>
      </c>
      <c r="AV210" s="137" t="s">
        <v>388</v>
      </c>
      <c r="AW210" s="137" t="s">
        <v>388</v>
      </c>
      <c r="AX210" s="137" t="s">
        <v>388</v>
      </c>
      <c r="AY210" s="137" t="s">
        <v>388</v>
      </c>
      <c r="AZ210" s="137" t="s">
        <v>388</v>
      </c>
      <c r="BA210" s="137" t="s">
        <v>388</v>
      </c>
      <c r="BB210" s="137" t="s">
        <v>388</v>
      </c>
      <c r="BC210" s="137" t="s">
        <v>388</v>
      </c>
      <c r="BD210" s="75"/>
    </row>
    <row r="211" spans="2:56" ht="14.25">
      <c r="B211" s="83"/>
      <c r="C211" s="128" t="s">
        <v>30</v>
      </c>
      <c r="D211" s="68" t="s">
        <v>327</v>
      </c>
      <c r="E211" s="53"/>
      <c r="F211" s="220" t="s">
        <v>388</v>
      </c>
      <c r="G211" s="273" t="s">
        <v>388</v>
      </c>
      <c r="H211" s="273" t="s">
        <v>388</v>
      </c>
      <c r="I211" s="273" t="s">
        <v>388</v>
      </c>
      <c r="J211" s="137" t="s">
        <v>388</v>
      </c>
      <c r="K211" s="139" t="s">
        <v>388</v>
      </c>
      <c r="L211" s="139" t="s">
        <v>388</v>
      </c>
      <c r="M211" s="139" t="s">
        <v>388</v>
      </c>
      <c r="N211" s="139" t="s">
        <v>388</v>
      </c>
      <c r="O211" s="101" t="s">
        <v>388</v>
      </c>
      <c r="P211" s="137" t="s">
        <v>388</v>
      </c>
      <c r="Q211" s="137" t="s">
        <v>388</v>
      </c>
      <c r="R211" s="137" t="s">
        <v>388</v>
      </c>
      <c r="S211" s="137" t="s">
        <v>388</v>
      </c>
      <c r="T211" s="137" t="s">
        <v>388</v>
      </c>
      <c r="U211" s="137" t="s">
        <v>388</v>
      </c>
      <c r="V211" s="137" t="s">
        <v>388</v>
      </c>
      <c r="W211" s="137" t="s">
        <v>388</v>
      </c>
      <c r="X211" s="100" t="s">
        <v>388</v>
      </c>
      <c r="Y211" s="101" t="s">
        <v>388</v>
      </c>
      <c r="Z211" s="137" t="s">
        <v>388</v>
      </c>
      <c r="AA211" s="137" t="s">
        <v>388</v>
      </c>
      <c r="AB211" s="137" t="s">
        <v>388</v>
      </c>
      <c r="AC211" s="137" t="s">
        <v>388</v>
      </c>
      <c r="AD211" s="137" t="s">
        <v>388</v>
      </c>
      <c r="AE211" s="137" t="s">
        <v>388</v>
      </c>
      <c r="AF211" s="137" t="s">
        <v>388</v>
      </c>
      <c r="AG211" s="137" t="s">
        <v>388</v>
      </c>
      <c r="AH211" s="137" t="s">
        <v>388</v>
      </c>
      <c r="AI211" s="101" t="s">
        <v>388</v>
      </c>
      <c r="AJ211" s="137" t="s">
        <v>388</v>
      </c>
      <c r="AK211" s="137" t="s">
        <v>388</v>
      </c>
      <c r="AL211" s="137" t="s">
        <v>388</v>
      </c>
      <c r="AM211" s="137" t="s">
        <v>388</v>
      </c>
      <c r="AN211" s="174" t="s">
        <v>388</v>
      </c>
      <c r="AO211" s="139" t="s">
        <v>388</v>
      </c>
      <c r="AP211" s="139" t="s">
        <v>388</v>
      </c>
      <c r="AQ211" s="137" t="s">
        <v>388</v>
      </c>
      <c r="AR211" s="137" t="s">
        <v>388</v>
      </c>
      <c r="AS211" s="137" t="s">
        <v>388</v>
      </c>
      <c r="AT211" s="137"/>
      <c r="AU211" s="137"/>
      <c r="AV211" s="137" t="s">
        <v>388</v>
      </c>
      <c r="AW211" s="137" t="s">
        <v>388</v>
      </c>
      <c r="AX211" s="137" t="s">
        <v>388</v>
      </c>
      <c r="AY211" s="137" t="s">
        <v>388</v>
      </c>
      <c r="AZ211" s="137" t="s">
        <v>388</v>
      </c>
      <c r="BA211" s="137" t="s">
        <v>388</v>
      </c>
      <c r="BB211" s="137" t="s">
        <v>388</v>
      </c>
      <c r="BC211" s="137" t="s">
        <v>388</v>
      </c>
      <c r="BD211" s="75"/>
    </row>
    <row r="212" spans="2:56" ht="14.25">
      <c r="B212" s="83"/>
      <c r="C212" s="128" t="s">
        <v>31</v>
      </c>
      <c r="D212" s="68" t="s">
        <v>327</v>
      </c>
      <c r="E212" s="53"/>
      <c r="F212" s="220" t="s">
        <v>388</v>
      </c>
      <c r="G212" s="273" t="s">
        <v>388</v>
      </c>
      <c r="H212" s="273" t="s">
        <v>388</v>
      </c>
      <c r="I212" s="273" t="s">
        <v>388</v>
      </c>
      <c r="J212" s="137" t="s">
        <v>388</v>
      </c>
      <c r="K212" s="139" t="s">
        <v>388</v>
      </c>
      <c r="L212" s="139" t="s">
        <v>388</v>
      </c>
      <c r="M212" s="139" t="s">
        <v>388</v>
      </c>
      <c r="N212" s="139" t="s">
        <v>388</v>
      </c>
      <c r="O212" s="101" t="s">
        <v>388</v>
      </c>
      <c r="P212" s="137" t="s">
        <v>388</v>
      </c>
      <c r="Q212" s="137" t="s">
        <v>388</v>
      </c>
      <c r="R212" s="137" t="s">
        <v>388</v>
      </c>
      <c r="S212" s="137" t="s">
        <v>388</v>
      </c>
      <c r="T212" s="137" t="s">
        <v>388</v>
      </c>
      <c r="U212" s="137" t="s">
        <v>388</v>
      </c>
      <c r="V212" s="137" t="s">
        <v>388</v>
      </c>
      <c r="W212" s="137" t="s">
        <v>388</v>
      </c>
      <c r="X212" s="100" t="s">
        <v>388</v>
      </c>
      <c r="Y212" s="101" t="s">
        <v>388</v>
      </c>
      <c r="Z212" s="137" t="s">
        <v>388</v>
      </c>
      <c r="AA212" s="137" t="s">
        <v>388</v>
      </c>
      <c r="AB212" s="137" t="s">
        <v>388</v>
      </c>
      <c r="AC212" s="137" t="s">
        <v>388</v>
      </c>
      <c r="AD212" s="137" t="s">
        <v>388</v>
      </c>
      <c r="AE212" s="137" t="s">
        <v>388</v>
      </c>
      <c r="AF212" s="137" t="s">
        <v>388</v>
      </c>
      <c r="AG212" s="137" t="s">
        <v>388</v>
      </c>
      <c r="AH212" s="137" t="s">
        <v>388</v>
      </c>
      <c r="AI212" s="101" t="s">
        <v>388</v>
      </c>
      <c r="AJ212" s="137" t="s">
        <v>388</v>
      </c>
      <c r="AK212" s="137" t="s">
        <v>388</v>
      </c>
      <c r="AL212" s="137" t="s">
        <v>388</v>
      </c>
      <c r="AM212" s="137" t="s">
        <v>388</v>
      </c>
      <c r="AN212" s="174" t="s">
        <v>388</v>
      </c>
      <c r="AO212" s="139" t="s">
        <v>388</v>
      </c>
      <c r="AP212" s="139" t="s">
        <v>388</v>
      </c>
      <c r="AQ212" s="137" t="s">
        <v>388</v>
      </c>
      <c r="AR212" s="137" t="s">
        <v>388</v>
      </c>
      <c r="AS212" s="137" t="s">
        <v>388</v>
      </c>
      <c r="AT212" s="137"/>
      <c r="AU212" s="137"/>
      <c r="AV212" s="137" t="s">
        <v>388</v>
      </c>
      <c r="AW212" s="137" t="s">
        <v>388</v>
      </c>
      <c r="AX212" s="137" t="s">
        <v>388</v>
      </c>
      <c r="AY212" s="137" t="s">
        <v>388</v>
      </c>
      <c r="AZ212" s="137" t="s">
        <v>388</v>
      </c>
      <c r="BA212" s="137" t="s">
        <v>388</v>
      </c>
      <c r="BB212" s="137" t="s">
        <v>388</v>
      </c>
      <c r="BC212" s="137" t="s">
        <v>388</v>
      </c>
      <c r="BD212" s="75"/>
    </row>
    <row r="213" spans="2:56" ht="14.25">
      <c r="B213" s="83"/>
      <c r="C213" s="128" t="s">
        <v>32</v>
      </c>
      <c r="D213" s="68" t="s">
        <v>321</v>
      </c>
      <c r="E213" s="53"/>
      <c r="F213" s="220" t="s">
        <v>388</v>
      </c>
      <c r="G213" s="273" t="s">
        <v>388</v>
      </c>
      <c r="H213" s="273" t="s">
        <v>388</v>
      </c>
      <c r="I213" s="273" t="s">
        <v>388</v>
      </c>
      <c r="J213" s="137" t="s">
        <v>388</v>
      </c>
      <c r="K213" s="139" t="s">
        <v>388</v>
      </c>
      <c r="L213" s="139" t="s">
        <v>388</v>
      </c>
      <c r="M213" s="139" t="s">
        <v>388</v>
      </c>
      <c r="N213" s="139" t="s">
        <v>388</v>
      </c>
      <c r="O213" s="101" t="s">
        <v>388</v>
      </c>
      <c r="P213" s="137" t="s">
        <v>388</v>
      </c>
      <c r="Q213" s="137" t="s">
        <v>388</v>
      </c>
      <c r="R213" s="137" t="s">
        <v>388</v>
      </c>
      <c r="S213" s="137" t="s">
        <v>388</v>
      </c>
      <c r="T213" s="137" t="s">
        <v>388</v>
      </c>
      <c r="U213" s="137" t="s">
        <v>388</v>
      </c>
      <c r="V213" s="137" t="s">
        <v>388</v>
      </c>
      <c r="W213" s="137" t="s">
        <v>388</v>
      </c>
      <c r="X213" s="100" t="s">
        <v>388</v>
      </c>
      <c r="Y213" s="101" t="s">
        <v>388</v>
      </c>
      <c r="Z213" s="137" t="s">
        <v>388</v>
      </c>
      <c r="AA213" s="137" t="s">
        <v>388</v>
      </c>
      <c r="AB213" s="137" t="s">
        <v>388</v>
      </c>
      <c r="AC213" s="137" t="s">
        <v>388</v>
      </c>
      <c r="AD213" s="137" t="s">
        <v>388</v>
      </c>
      <c r="AE213" s="137" t="s">
        <v>388</v>
      </c>
      <c r="AF213" s="137" t="s">
        <v>388</v>
      </c>
      <c r="AG213" s="137" t="s">
        <v>388</v>
      </c>
      <c r="AH213" s="137" t="s">
        <v>388</v>
      </c>
      <c r="AI213" s="101" t="s">
        <v>388</v>
      </c>
      <c r="AJ213" s="137" t="s">
        <v>388</v>
      </c>
      <c r="AK213" s="137" t="s">
        <v>388</v>
      </c>
      <c r="AL213" s="137" t="s">
        <v>388</v>
      </c>
      <c r="AM213" s="137" t="s">
        <v>388</v>
      </c>
      <c r="AN213" s="174" t="s">
        <v>388</v>
      </c>
      <c r="AO213" s="139" t="s">
        <v>388</v>
      </c>
      <c r="AP213" s="139" t="s">
        <v>388</v>
      </c>
      <c r="AQ213" s="137" t="s">
        <v>388</v>
      </c>
      <c r="AR213" s="137" t="s">
        <v>388</v>
      </c>
      <c r="AS213" s="137" t="s">
        <v>388</v>
      </c>
      <c r="AT213" s="137" t="s">
        <v>602</v>
      </c>
      <c r="AU213" s="137" t="s">
        <v>602</v>
      </c>
      <c r="AV213" s="137" t="s">
        <v>388</v>
      </c>
      <c r="AW213" s="137" t="s">
        <v>388</v>
      </c>
      <c r="AX213" s="137" t="s">
        <v>388</v>
      </c>
      <c r="AY213" s="137" t="s">
        <v>388</v>
      </c>
      <c r="AZ213" s="137" t="s">
        <v>388</v>
      </c>
      <c r="BA213" s="137" t="s">
        <v>388</v>
      </c>
      <c r="BB213" s="137" t="s">
        <v>388</v>
      </c>
      <c r="BC213" s="137" t="s">
        <v>388</v>
      </c>
      <c r="BD213" s="75"/>
    </row>
    <row r="214" spans="2:56" ht="14.25">
      <c r="B214" s="83"/>
      <c r="C214" s="128" t="s">
        <v>33</v>
      </c>
      <c r="D214" s="68" t="s">
        <v>321</v>
      </c>
      <c r="E214" s="53"/>
      <c r="F214" s="220" t="s">
        <v>388</v>
      </c>
      <c r="G214" s="273" t="s">
        <v>388</v>
      </c>
      <c r="H214" s="273" t="s">
        <v>388</v>
      </c>
      <c r="I214" s="273" t="s">
        <v>388</v>
      </c>
      <c r="J214" s="137" t="s">
        <v>388</v>
      </c>
      <c r="K214" s="139" t="s">
        <v>388</v>
      </c>
      <c r="L214" s="139" t="s">
        <v>388</v>
      </c>
      <c r="M214" s="139" t="s">
        <v>388</v>
      </c>
      <c r="N214" s="139" t="s">
        <v>388</v>
      </c>
      <c r="O214" s="101" t="s">
        <v>388</v>
      </c>
      <c r="P214" s="137" t="s">
        <v>388</v>
      </c>
      <c r="Q214" s="137" t="s">
        <v>388</v>
      </c>
      <c r="R214" s="137" t="s">
        <v>388</v>
      </c>
      <c r="S214" s="137" t="s">
        <v>388</v>
      </c>
      <c r="T214" s="137" t="s">
        <v>388</v>
      </c>
      <c r="U214" s="137" t="s">
        <v>388</v>
      </c>
      <c r="V214" s="137" t="s">
        <v>388</v>
      </c>
      <c r="W214" s="137" t="s">
        <v>388</v>
      </c>
      <c r="X214" s="100" t="s">
        <v>388</v>
      </c>
      <c r="Y214" s="101" t="s">
        <v>388</v>
      </c>
      <c r="Z214" s="137" t="s">
        <v>388</v>
      </c>
      <c r="AA214" s="137" t="s">
        <v>388</v>
      </c>
      <c r="AB214" s="137" t="s">
        <v>388</v>
      </c>
      <c r="AC214" s="137" t="s">
        <v>388</v>
      </c>
      <c r="AD214" s="137" t="s">
        <v>388</v>
      </c>
      <c r="AE214" s="137" t="s">
        <v>388</v>
      </c>
      <c r="AF214" s="137" t="s">
        <v>388</v>
      </c>
      <c r="AG214" s="137" t="s">
        <v>388</v>
      </c>
      <c r="AH214" s="137" t="s">
        <v>388</v>
      </c>
      <c r="AI214" s="101" t="s">
        <v>388</v>
      </c>
      <c r="AJ214" s="137" t="s">
        <v>388</v>
      </c>
      <c r="AK214" s="137" t="s">
        <v>388</v>
      </c>
      <c r="AL214" s="137" t="s">
        <v>388</v>
      </c>
      <c r="AM214" s="137" t="s">
        <v>388</v>
      </c>
      <c r="AN214" s="174" t="s">
        <v>388</v>
      </c>
      <c r="AO214" s="139" t="s">
        <v>388</v>
      </c>
      <c r="AP214" s="139" t="s">
        <v>388</v>
      </c>
      <c r="AQ214" s="137" t="s">
        <v>388</v>
      </c>
      <c r="AR214" s="137" t="s">
        <v>388</v>
      </c>
      <c r="AS214" s="137" t="s">
        <v>388</v>
      </c>
      <c r="AT214" s="137" t="s">
        <v>603</v>
      </c>
      <c r="AU214" s="137" t="s">
        <v>603</v>
      </c>
      <c r="AV214" s="137" t="s">
        <v>388</v>
      </c>
      <c r="AW214" s="137" t="s">
        <v>388</v>
      </c>
      <c r="AX214" s="137" t="s">
        <v>388</v>
      </c>
      <c r="AY214" s="137" t="s">
        <v>388</v>
      </c>
      <c r="AZ214" s="137" t="s">
        <v>388</v>
      </c>
      <c r="BA214" s="137" t="s">
        <v>388</v>
      </c>
      <c r="BB214" s="137" t="s">
        <v>388</v>
      </c>
      <c r="BC214" s="137" t="s">
        <v>388</v>
      </c>
      <c r="BD214" s="75"/>
    </row>
    <row r="215" spans="2:56" ht="14.25">
      <c r="B215" s="83"/>
      <c r="C215" s="128" t="s">
        <v>328</v>
      </c>
      <c r="D215" s="68" t="s">
        <v>330</v>
      </c>
      <c r="E215" s="74"/>
      <c r="F215" s="220" t="s">
        <v>388</v>
      </c>
      <c r="G215" s="273" t="s">
        <v>388</v>
      </c>
      <c r="H215" s="273" t="s">
        <v>388</v>
      </c>
      <c r="I215" s="273" t="s">
        <v>388</v>
      </c>
      <c r="J215" s="137" t="s">
        <v>388</v>
      </c>
      <c r="K215" s="139" t="s">
        <v>388</v>
      </c>
      <c r="L215" s="139" t="s">
        <v>388</v>
      </c>
      <c r="M215" s="139" t="s">
        <v>388</v>
      </c>
      <c r="N215" s="139" t="s">
        <v>388</v>
      </c>
      <c r="O215" s="101" t="s">
        <v>388</v>
      </c>
      <c r="P215" s="137" t="s">
        <v>388</v>
      </c>
      <c r="Q215" s="137" t="s">
        <v>388</v>
      </c>
      <c r="R215" s="137" t="s">
        <v>388</v>
      </c>
      <c r="S215" s="137" t="s">
        <v>388</v>
      </c>
      <c r="T215" s="137" t="s">
        <v>388</v>
      </c>
      <c r="U215" s="137" t="s">
        <v>388</v>
      </c>
      <c r="V215" s="137" t="s">
        <v>388</v>
      </c>
      <c r="W215" s="137" t="s">
        <v>388</v>
      </c>
      <c r="X215" s="139">
        <v>0.025</v>
      </c>
      <c r="Y215" s="101" t="s">
        <v>388</v>
      </c>
      <c r="Z215" s="137" t="s">
        <v>388</v>
      </c>
      <c r="AA215" s="137" t="s">
        <v>388</v>
      </c>
      <c r="AB215" s="137" t="s">
        <v>388</v>
      </c>
      <c r="AC215" s="137" t="s">
        <v>388</v>
      </c>
      <c r="AD215" s="137" t="s">
        <v>388</v>
      </c>
      <c r="AE215" s="137" t="s">
        <v>388</v>
      </c>
      <c r="AF215" s="137" t="s">
        <v>388</v>
      </c>
      <c r="AG215" s="137" t="s">
        <v>388</v>
      </c>
      <c r="AH215" s="137" t="s">
        <v>388</v>
      </c>
      <c r="AI215" s="101" t="s">
        <v>388</v>
      </c>
      <c r="AJ215" s="137" t="s">
        <v>388</v>
      </c>
      <c r="AK215" s="137" t="s">
        <v>388</v>
      </c>
      <c r="AL215" s="137" t="s">
        <v>388</v>
      </c>
      <c r="AM215" s="137" t="s">
        <v>388</v>
      </c>
      <c r="AN215" s="174" t="s">
        <v>388</v>
      </c>
      <c r="AO215" s="139" t="s">
        <v>388</v>
      </c>
      <c r="AP215" s="139" t="s">
        <v>388</v>
      </c>
      <c r="AQ215" s="137" t="s">
        <v>388</v>
      </c>
      <c r="AR215" s="137" t="s">
        <v>388</v>
      </c>
      <c r="AS215" s="137" t="s">
        <v>388</v>
      </c>
      <c r="AT215" s="137" t="s">
        <v>388</v>
      </c>
      <c r="AU215" s="137" t="s">
        <v>388</v>
      </c>
      <c r="AV215" s="137" t="s">
        <v>388</v>
      </c>
      <c r="AW215" s="137" t="s">
        <v>388</v>
      </c>
      <c r="AX215" s="137" t="s">
        <v>388</v>
      </c>
      <c r="AY215" s="137" t="s">
        <v>388</v>
      </c>
      <c r="AZ215" s="137" t="s">
        <v>388</v>
      </c>
      <c r="BA215" s="137" t="s">
        <v>388</v>
      </c>
      <c r="BB215" s="137" t="s">
        <v>388</v>
      </c>
      <c r="BC215" s="137" t="s">
        <v>388</v>
      </c>
      <c r="BD215" s="75"/>
    </row>
    <row r="216" spans="2:56" ht="42.75">
      <c r="B216" s="83"/>
      <c r="C216" s="128" t="s">
        <v>329</v>
      </c>
      <c r="D216" s="68" t="s">
        <v>331</v>
      </c>
      <c r="E216" s="53"/>
      <c r="F216" s="220" t="s">
        <v>388</v>
      </c>
      <c r="G216" s="273" t="s">
        <v>388</v>
      </c>
      <c r="H216" s="273" t="s">
        <v>388</v>
      </c>
      <c r="I216" s="273" t="s">
        <v>388</v>
      </c>
      <c r="J216" s="137" t="s">
        <v>388</v>
      </c>
      <c r="K216" s="139" t="s">
        <v>388</v>
      </c>
      <c r="L216" s="139" t="s">
        <v>388</v>
      </c>
      <c r="M216" s="139" t="s">
        <v>388</v>
      </c>
      <c r="N216" s="139" t="s">
        <v>388</v>
      </c>
      <c r="O216" s="101" t="s">
        <v>388</v>
      </c>
      <c r="P216" s="137" t="s">
        <v>388</v>
      </c>
      <c r="Q216" s="137" t="s">
        <v>388</v>
      </c>
      <c r="R216" s="137" t="s">
        <v>388</v>
      </c>
      <c r="S216" s="137" t="s">
        <v>388</v>
      </c>
      <c r="T216" s="137" t="s">
        <v>388</v>
      </c>
      <c r="U216" s="137" t="s">
        <v>388</v>
      </c>
      <c r="V216" s="137" t="s">
        <v>388</v>
      </c>
      <c r="W216" s="137" t="s">
        <v>388</v>
      </c>
      <c r="X216" s="100" t="s">
        <v>388</v>
      </c>
      <c r="Y216" s="101" t="s">
        <v>388</v>
      </c>
      <c r="Z216" s="137" t="s">
        <v>388</v>
      </c>
      <c r="AA216" s="137" t="s">
        <v>388</v>
      </c>
      <c r="AB216" s="137" t="s">
        <v>388</v>
      </c>
      <c r="AC216" s="137" t="s">
        <v>388</v>
      </c>
      <c r="AD216" s="137" t="s">
        <v>388</v>
      </c>
      <c r="AE216" s="137" t="s">
        <v>388</v>
      </c>
      <c r="AF216" s="137" t="s">
        <v>388</v>
      </c>
      <c r="AG216" s="137" t="s">
        <v>388</v>
      </c>
      <c r="AH216" s="137" t="s">
        <v>388</v>
      </c>
      <c r="AI216" s="101" t="s">
        <v>388</v>
      </c>
      <c r="AJ216" s="137" t="s">
        <v>388</v>
      </c>
      <c r="AK216" s="137" t="s">
        <v>388</v>
      </c>
      <c r="AL216" s="137" t="s">
        <v>388</v>
      </c>
      <c r="AM216" s="137" t="s">
        <v>388</v>
      </c>
      <c r="AN216" s="174" t="s">
        <v>388</v>
      </c>
      <c r="AO216" s="139" t="s">
        <v>388</v>
      </c>
      <c r="AP216" s="139" t="s">
        <v>388</v>
      </c>
      <c r="AQ216" s="137" t="s">
        <v>388</v>
      </c>
      <c r="AR216" s="137" t="s">
        <v>388</v>
      </c>
      <c r="AS216" s="137" t="s">
        <v>388</v>
      </c>
      <c r="AT216" s="137" t="s">
        <v>606</v>
      </c>
      <c r="AU216" s="137" t="s">
        <v>606</v>
      </c>
      <c r="AV216" s="137" t="s">
        <v>388</v>
      </c>
      <c r="AW216" s="137" t="s">
        <v>388</v>
      </c>
      <c r="AX216" s="137" t="s">
        <v>388</v>
      </c>
      <c r="AY216" s="137" t="s">
        <v>388</v>
      </c>
      <c r="AZ216" s="137" t="s">
        <v>388</v>
      </c>
      <c r="BA216" s="137" t="s">
        <v>388</v>
      </c>
      <c r="BB216" s="137" t="s">
        <v>388</v>
      </c>
      <c r="BC216" s="137" t="s">
        <v>388</v>
      </c>
      <c r="BD216" s="75"/>
    </row>
    <row r="217" spans="2:56" ht="14.25">
      <c r="B217" s="83"/>
      <c r="C217" s="120"/>
      <c r="D217" s="68"/>
      <c r="E217" s="53"/>
      <c r="F217" s="220"/>
      <c r="G217" s="268"/>
      <c r="H217" s="268"/>
      <c r="I217" s="268"/>
      <c r="J217" s="100"/>
      <c r="K217" s="100"/>
      <c r="L217" s="100"/>
      <c r="M217" s="100"/>
      <c r="N217" s="100"/>
      <c r="O217" s="101"/>
      <c r="P217" s="100"/>
      <c r="Q217" s="100"/>
      <c r="R217" s="100"/>
      <c r="S217" s="100"/>
      <c r="T217" s="100"/>
      <c r="U217" s="100"/>
      <c r="V217" s="100"/>
      <c r="W217" s="100"/>
      <c r="X217" s="100"/>
      <c r="Y217" s="101"/>
      <c r="Z217" s="101"/>
      <c r="AA217" s="101"/>
      <c r="AB217" s="100"/>
      <c r="AC217" s="100"/>
      <c r="AD217" s="100"/>
      <c r="AE217" s="100"/>
      <c r="AF217" s="100"/>
      <c r="AG217" s="100"/>
      <c r="AH217" s="100"/>
      <c r="AI217" s="101"/>
      <c r="AJ217" s="101"/>
      <c r="AK217" s="100"/>
      <c r="AL217" s="100"/>
      <c r="AM217" s="100"/>
      <c r="AN217" s="174"/>
      <c r="AO217" s="100"/>
      <c r="AP217" s="100"/>
      <c r="AQ217" s="100"/>
      <c r="AR217" s="100"/>
      <c r="AS217" s="100"/>
      <c r="AT217" s="101"/>
      <c r="AU217" s="101"/>
      <c r="AV217" s="101"/>
      <c r="AW217" s="101"/>
      <c r="AX217" s="101"/>
      <c r="AY217" s="101"/>
      <c r="AZ217" s="101"/>
      <c r="BA217" s="101"/>
      <c r="BB217" s="100"/>
      <c r="BC217" s="100"/>
      <c r="BD217" s="61"/>
    </row>
    <row r="218" spans="2:56" ht="14.25">
      <c r="B218" s="83">
        <v>5.12</v>
      </c>
      <c r="C218" s="120" t="s">
        <v>334</v>
      </c>
      <c r="D218" s="68"/>
      <c r="E218" s="53"/>
      <c r="F218" s="220"/>
      <c r="G218" s="268"/>
      <c r="H218" s="268"/>
      <c r="I218" s="268"/>
      <c r="J218" s="100"/>
      <c r="K218" s="100"/>
      <c r="L218" s="100"/>
      <c r="M218" s="100"/>
      <c r="N218" s="100"/>
      <c r="O218" s="101"/>
      <c r="P218" s="100"/>
      <c r="Q218" s="100"/>
      <c r="R218" s="100"/>
      <c r="S218" s="100"/>
      <c r="T218" s="100"/>
      <c r="U218" s="100"/>
      <c r="V218" s="100"/>
      <c r="W218" s="100"/>
      <c r="X218" s="100"/>
      <c r="Y218" s="101"/>
      <c r="Z218" s="101"/>
      <c r="AA218" s="101"/>
      <c r="AB218" s="100"/>
      <c r="AC218" s="100"/>
      <c r="AD218" s="100"/>
      <c r="AE218" s="100"/>
      <c r="AF218" s="100"/>
      <c r="AG218" s="100"/>
      <c r="AH218" s="100"/>
      <c r="AI218" s="101"/>
      <c r="AJ218" s="101"/>
      <c r="AK218" s="100"/>
      <c r="AL218" s="100"/>
      <c r="AM218" s="100"/>
      <c r="AN218" s="174"/>
      <c r="AO218" s="100"/>
      <c r="AP218" s="100"/>
      <c r="AQ218" s="100"/>
      <c r="AR218" s="100"/>
      <c r="AS218" s="100"/>
      <c r="AT218" s="101"/>
      <c r="AU218" s="101"/>
      <c r="AV218" s="101"/>
      <c r="AW218" s="101"/>
      <c r="AX218" s="101"/>
      <c r="AY218" s="101"/>
      <c r="AZ218" s="101"/>
      <c r="BA218" s="101"/>
      <c r="BB218" s="100"/>
      <c r="BC218" s="100"/>
      <c r="BD218" s="61"/>
    </row>
    <row r="219" spans="2:56" ht="28.5">
      <c r="B219" s="83"/>
      <c r="C219" s="128" t="s">
        <v>333</v>
      </c>
      <c r="D219" s="68" t="s">
        <v>335</v>
      </c>
      <c r="E219" s="48"/>
      <c r="F219" s="215" t="s">
        <v>630</v>
      </c>
      <c r="G219" s="269" t="s">
        <v>388</v>
      </c>
      <c r="H219" s="269" t="s">
        <v>388</v>
      </c>
      <c r="I219" s="269" t="s">
        <v>388</v>
      </c>
      <c r="J219" s="103" t="s">
        <v>388</v>
      </c>
      <c r="K219" s="102" t="s">
        <v>388</v>
      </c>
      <c r="L219" s="102" t="s">
        <v>388</v>
      </c>
      <c r="M219" s="102" t="s">
        <v>388</v>
      </c>
      <c r="N219" s="102" t="s">
        <v>388</v>
      </c>
      <c r="O219" s="103" t="s">
        <v>733</v>
      </c>
      <c r="P219" s="103" t="s">
        <v>388</v>
      </c>
      <c r="Q219" s="103" t="s">
        <v>388</v>
      </c>
      <c r="R219" s="103" t="s">
        <v>388</v>
      </c>
      <c r="S219" s="103" t="s">
        <v>388</v>
      </c>
      <c r="T219" s="103" t="s">
        <v>388</v>
      </c>
      <c r="U219" s="103" t="s">
        <v>388</v>
      </c>
      <c r="V219" s="103" t="s">
        <v>388</v>
      </c>
      <c r="W219" s="103" t="s">
        <v>388</v>
      </c>
      <c r="X219" s="102" t="s">
        <v>388</v>
      </c>
      <c r="Y219" s="103" t="s">
        <v>388</v>
      </c>
      <c r="Z219" s="103" t="s">
        <v>388</v>
      </c>
      <c r="AA219" s="103" t="s">
        <v>388</v>
      </c>
      <c r="AB219" s="103" t="s">
        <v>388</v>
      </c>
      <c r="AC219" s="103" t="s">
        <v>388</v>
      </c>
      <c r="AD219" s="103" t="s">
        <v>388</v>
      </c>
      <c r="AE219" s="103" t="s">
        <v>388</v>
      </c>
      <c r="AF219" s="103" t="s">
        <v>388</v>
      </c>
      <c r="AG219" s="103" t="s">
        <v>388</v>
      </c>
      <c r="AH219" s="103" t="s">
        <v>388</v>
      </c>
      <c r="AI219" s="103" t="s">
        <v>388</v>
      </c>
      <c r="AJ219" s="103" t="s">
        <v>388</v>
      </c>
      <c r="AK219" s="103" t="s">
        <v>388</v>
      </c>
      <c r="AL219" s="103" t="s">
        <v>388</v>
      </c>
      <c r="AM219" s="103" t="s">
        <v>388</v>
      </c>
      <c r="AN219" s="175" t="s">
        <v>388</v>
      </c>
      <c r="AO219" s="102" t="s">
        <v>388</v>
      </c>
      <c r="AP219" s="102" t="s">
        <v>388</v>
      </c>
      <c r="AQ219" s="103" t="s">
        <v>388</v>
      </c>
      <c r="AR219" s="103" t="s">
        <v>388</v>
      </c>
      <c r="AS219" s="103" t="s">
        <v>388</v>
      </c>
      <c r="AT219" s="103" t="s">
        <v>601</v>
      </c>
      <c r="AU219" s="103" t="s">
        <v>601</v>
      </c>
      <c r="AV219" s="103" t="s">
        <v>388</v>
      </c>
      <c r="AW219" s="103" t="s">
        <v>388</v>
      </c>
      <c r="AX219" s="103" t="s">
        <v>388</v>
      </c>
      <c r="AY219" s="103" t="s">
        <v>388</v>
      </c>
      <c r="AZ219" s="103" t="s">
        <v>388</v>
      </c>
      <c r="BA219" s="103" t="s">
        <v>388</v>
      </c>
      <c r="BB219" s="103" t="s">
        <v>388</v>
      </c>
      <c r="BC219" s="103" t="s">
        <v>388</v>
      </c>
      <c r="BD219" s="63"/>
    </row>
    <row r="220" spans="2:56" ht="28.5">
      <c r="B220" s="83"/>
      <c r="C220" s="128" t="s">
        <v>332</v>
      </c>
      <c r="D220" s="68" t="s">
        <v>336</v>
      </c>
      <c r="E220" s="53"/>
      <c r="F220" s="220" t="s">
        <v>631</v>
      </c>
      <c r="G220" s="268" t="s">
        <v>388</v>
      </c>
      <c r="H220" s="268" t="s">
        <v>388</v>
      </c>
      <c r="I220" s="268" t="s">
        <v>388</v>
      </c>
      <c r="J220" s="103" t="s">
        <v>388</v>
      </c>
      <c r="K220" s="100" t="s">
        <v>388</v>
      </c>
      <c r="L220" s="100" t="s">
        <v>388</v>
      </c>
      <c r="M220" s="100" t="s">
        <v>388</v>
      </c>
      <c r="N220" s="100" t="s">
        <v>388</v>
      </c>
      <c r="O220" s="101" t="s">
        <v>732</v>
      </c>
      <c r="P220" s="100" t="s">
        <v>491</v>
      </c>
      <c r="Q220" s="100" t="s">
        <v>491</v>
      </c>
      <c r="R220" s="103" t="s">
        <v>388</v>
      </c>
      <c r="S220" s="103" t="s">
        <v>388</v>
      </c>
      <c r="T220" s="103" t="s">
        <v>388</v>
      </c>
      <c r="U220" s="103" t="s">
        <v>388</v>
      </c>
      <c r="V220" s="103" t="s">
        <v>388</v>
      </c>
      <c r="W220" s="103" t="s">
        <v>388</v>
      </c>
      <c r="X220" s="100" t="s">
        <v>388</v>
      </c>
      <c r="Y220" s="101" t="s">
        <v>388</v>
      </c>
      <c r="Z220" s="101" t="s">
        <v>388</v>
      </c>
      <c r="AA220" s="103" t="s">
        <v>388</v>
      </c>
      <c r="AB220" s="103" t="s">
        <v>388</v>
      </c>
      <c r="AC220" s="103" t="s">
        <v>388</v>
      </c>
      <c r="AD220" s="103" t="s">
        <v>388</v>
      </c>
      <c r="AE220" s="103" t="s">
        <v>388</v>
      </c>
      <c r="AF220" s="103" t="s">
        <v>388</v>
      </c>
      <c r="AG220" s="103" t="s">
        <v>388</v>
      </c>
      <c r="AH220" s="103" t="s">
        <v>388</v>
      </c>
      <c r="AI220" s="101" t="s">
        <v>388</v>
      </c>
      <c r="AJ220" s="101" t="s">
        <v>388</v>
      </c>
      <c r="AK220" s="100">
        <v>400</v>
      </c>
      <c r="AL220" s="103" t="s">
        <v>388</v>
      </c>
      <c r="AM220" s="103" t="s">
        <v>388</v>
      </c>
      <c r="AN220" s="174" t="s">
        <v>388</v>
      </c>
      <c r="AO220" s="100">
        <f>17*19</f>
        <v>323</v>
      </c>
      <c r="AP220" s="100" t="s">
        <v>388</v>
      </c>
      <c r="AQ220" s="103" t="s">
        <v>388</v>
      </c>
      <c r="AR220" s="103" t="s">
        <v>388</v>
      </c>
      <c r="AS220" s="103" t="s">
        <v>388</v>
      </c>
      <c r="AT220" s="101" t="s">
        <v>388</v>
      </c>
      <c r="AU220" s="101" t="s">
        <v>388</v>
      </c>
      <c r="AV220" s="100" t="s">
        <v>489</v>
      </c>
      <c r="AW220" s="100" t="s">
        <v>489</v>
      </c>
      <c r="AX220" s="100" t="s">
        <v>490</v>
      </c>
      <c r="AY220" s="100" t="s">
        <v>490</v>
      </c>
      <c r="AZ220" s="100" t="s">
        <v>490</v>
      </c>
      <c r="BA220" s="100" t="s">
        <v>490</v>
      </c>
      <c r="BB220" s="103" t="s">
        <v>388</v>
      </c>
      <c r="BC220" s="103" t="s">
        <v>388</v>
      </c>
      <c r="BD220" s="63"/>
    </row>
    <row r="221" spans="2:56" ht="15" thickBot="1">
      <c r="B221" s="86"/>
      <c r="C221" s="132"/>
      <c r="D221" s="71"/>
      <c r="E221" s="80"/>
      <c r="F221" s="219"/>
      <c r="G221" s="267"/>
      <c r="H221" s="267"/>
      <c r="I221" s="267"/>
      <c r="J221" s="140"/>
      <c r="K221" s="118"/>
      <c r="L221" s="118"/>
      <c r="M221" s="118"/>
      <c r="N221" s="118"/>
      <c r="O221" s="119"/>
      <c r="P221" s="118"/>
      <c r="Q221" s="118"/>
      <c r="R221" s="140"/>
      <c r="S221" s="140"/>
      <c r="T221" s="140"/>
      <c r="U221" s="140"/>
      <c r="V221" s="140"/>
      <c r="W221" s="140"/>
      <c r="X221" s="118"/>
      <c r="Y221" s="119"/>
      <c r="Z221" s="119"/>
      <c r="AA221" s="140"/>
      <c r="AB221" s="140"/>
      <c r="AC221" s="140"/>
      <c r="AD221" s="140"/>
      <c r="AE221" s="140"/>
      <c r="AF221" s="140"/>
      <c r="AG221" s="140"/>
      <c r="AH221" s="140"/>
      <c r="AI221" s="119"/>
      <c r="AJ221" s="119"/>
      <c r="AK221" s="118"/>
      <c r="AL221" s="140"/>
      <c r="AM221" s="140"/>
      <c r="AN221" s="173"/>
      <c r="AO221" s="118"/>
      <c r="AP221" s="118"/>
      <c r="AQ221" s="140"/>
      <c r="AR221" s="140"/>
      <c r="AS221" s="140"/>
      <c r="AT221" s="119"/>
      <c r="AU221" s="119"/>
      <c r="AV221" s="118"/>
      <c r="AW221" s="118"/>
      <c r="AX221" s="118"/>
      <c r="AY221" s="118"/>
      <c r="AZ221" s="118"/>
      <c r="BA221" s="118"/>
      <c r="BB221" s="140"/>
      <c r="BC221" s="140"/>
      <c r="BD221" s="92"/>
    </row>
    <row r="222" spans="2:56" ht="30">
      <c r="B222" s="91">
        <v>6</v>
      </c>
      <c r="C222" s="124" t="s">
        <v>301</v>
      </c>
      <c r="D222" s="68" t="s">
        <v>280</v>
      </c>
      <c r="E222" s="53"/>
      <c r="F222" s="220" t="s">
        <v>388</v>
      </c>
      <c r="G222" s="268" t="s">
        <v>388</v>
      </c>
      <c r="H222" s="268" t="s">
        <v>388</v>
      </c>
      <c r="I222" s="268" t="s">
        <v>388</v>
      </c>
      <c r="J222" s="100" t="s">
        <v>388</v>
      </c>
      <c r="K222" s="100" t="s">
        <v>388</v>
      </c>
      <c r="L222" s="100" t="s">
        <v>394</v>
      </c>
      <c r="M222" s="100" t="s">
        <v>394</v>
      </c>
      <c r="N222" s="100" t="s">
        <v>394</v>
      </c>
      <c r="O222" s="101" t="s">
        <v>388</v>
      </c>
      <c r="P222" s="100" t="s">
        <v>388</v>
      </c>
      <c r="Q222" s="100" t="s">
        <v>388</v>
      </c>
      <c r="R222" s="100" t="s">
        <v>388</v>
      </c>
      <c r="S222" s="100" t="s">
        <v>388</v>
      </c>
      <c r="T222" s="100" t="s">
        <v>388</v>
      </c>
      <c r="U222" s="100" t="s">
        <v>388</v>
      </c>
      <c r="V222" s="100" t="s">
        <v>388</v>
      </c>
      <c r="W222" s="100" t="s">
        <v>388</v>
      </c>
      <c r="X222" s="100" t="s">
        <v>388</v>
      </c>
      <c r="Y222" s="101" t="s">
        <v>388</v>
      </c>
      <c r="Z222" s="101" t="s">
        <v>394</v>
      </c>
      <c r="AA222" s="100" t="s">
        <v>388</v>
      </c>
      <c r="AB222" s="100" t="s">
        <v>388</v>
      </c>
      <c r="AC222" s="100" t="s">
        <v>388</v>
      </c>
      <c r="AD222" s="100" t="s">
        <v>388</v>
      </c>
      <c r="AE222" s="100" t="s">
        <v>388</v>
      </c>
      <c r="AF222" s="100" t="s">
        <v>388</v>
      </c>
      <c r="AG222" s="100" t="s">
        <v>388</v>
      </c>
      <c r="AH222" s="100" t="s">
        <v>388</v>
      </c>
      <c r="AI222" s="101" t="s">
        <v>394</v>
      </c>
      <c r="AJ222" s="100" t="s">
        <v>388</v>
      </c>
      <c r="AK222" s="100" t="s">
        <v>394</v>
      </c>
      <c r="AL222" s="100" t="s">
        <v>388</v>
      </c>
      <c r="AM222" s="100" t="s">
        <v>388</v>
      </c>
      <c r="AN222" s="174" t="s">
        <v>388</v>
      </c>
      <c r="AO222" s="100" t="s">
        <v>388</v>
      </c>
      <c r="AP222" s="100" t="s">
        <v>394</v>
      </c>
      <c r="AQ222" s="100" t="s">
        <v>394</v>
      </c>
      <c r="AR222" s="100" t="s">
        <v>394</v>
      </c>
      <c r="AS222" s="100" t="s">
        <v>388</v>
      </c>
      <c r="AT222" s="101" t="s">
        <v>387</v>
      </c>
      <c r="AU222" s="101" t="s">
        <v>387</v>
      </c>
      <c r="AV222" s="100" t="s">
        <v>388</v>
      </c>
      <c r="AW222" s="100" t="s">
        <v>388</v>
      </c>
      <c r="AX222" s="100" t="s">
        <v>388</v>
      </c>
      <c r="AY222" s="100" t="s">
        <v>388</v>
      </c>
      <c r="AZ222" s="100" t="s">
        <v>388</v>
      </c>
      <c r="BA222" s="100" t="s">
        <v>388</v>
      </c>
      <c r="BB222" s="100" t="s">
        <v>388</v>
      </c>
      <c r="BC222" s="100" t="s">
        <v>388</v>
      </c>
      <c r="BD222" s="61"/>
    </row>
    <row r="223" spans="2:56" ht="15" thickBot="1">
      <c r="B223" s="90"/>
      <c r="C223" s="127"/>
      <c r="D223" s="114"/>
      <c r="E223" s="76"/>
      <c r="F223" s="226"/>
      <c r="G223" s="141"/>
      <c r="H223" s="141"/>
      <c r="I223" s="141"/>
      <c r="J223" s="142"/>
      <c r="K223" s="142"/>
      <c r="L223" s="141"/>
      <c r="M223" s="141"/>
      <c r="N223" s="141"/>
      <c r="O223" s="142"/>
      <c r="P223" s="141"/>
      <c r="Q223" s="141"/>
      <c r="R223" s="141"/>
      <c r="S223" s="141"/>
      <c r="T223" s="141"/>
      <c r="U223" s="141"/>
      <c r="V223" s="141"/>
      <c r="W223" s="142"/>
      <c r="X223" s="141"/>
      <c r="Y223" s="142"/>
      <c r="Z223" s="142"/>
      <c r="AA223" s="141"/>
      <c r="AB223" s="141"/>
      <c r="AC223" s="141"/>
      <c r="AD223" s="141"/>
      <c r="AE223" s="141"/>
      <c r="AF223" s="141"/>
      <c r="AG223" s="141"/>
      <c r="AH223" s="142"/>
      <c r="AI223" s="142"/>
      <c r="AJ223" s="141"/>
      <c r="AK223" s="141"/>
      <c r="AL223" s="141"/>
      <c r="AM223" s="142"/>
      <c r="AN223" s="185"/>
      <c r="AO223" s="141"/>
      <c r="AP223" s="141"/>
      <c r="AQ223" s="141"/>
      <c r="AR223" s="141"/>
      <c r="AS223" s="142"/>
      <c r="AT223" s="142"/>
      <c r="AU223" s="142"/>
      <c r="AV223" s="141"/>
      <c r="AW223" s="141"/>
      <c r="AX223" s="141"/>
      <c r="AY223" s="141"/>
      <c r="AZ223" s="141"/>
      <c r="BA223" s="141"/>
      <c r="BB223" s="141"/>
      <c r="BC223" s="141"/>
      <c r="BD223" s="77"/>
    </row>
    <row r="224" spans="5:56" ht="15.75" thickTop="1">
      <c r="E224" s="45"/>
      <c r="F224" s="212"/>
      <c r="G224" s="45"/>
      <c r="H224" s="45"/>
      <c r="I224" s="45"/>
      <c r="J224" s="45"/>
      <c r="K224" s="45"/>
      <c r="L224" s="45"/>
      <c r="M224" s="45"/>
      <c r="N224" s="45"/>
      <c r="O224" s="46"/>
      <c r="P224" s="45"/>
      <c r="Q224" s="45"/>
      <c r="R224" s="45"/>
      <c r="S224" s="45"/>
      <c r="T224" s="45"/>
      <c r="U224" s="45"/>
      <c r="V224" s="45"/>
      <c r="W224" s="45"/>
      <c r="X224" s="45"/>
      <c r="Y224" s="46"/>
      <c r="Z224" s="46"/>
      <c r="AA224" s="45"/>
      <c r="AB224" s="45"/>
      <c r="AC224" s="45"/>
      <c r="AD224" s="45"/>
      <c r="AE224" s="45"/>
      <c r="AF224" s="45"/>
      <c r="AG224" s="45"/>
      <c r="AH224" s="45"/>
      <c r="AI224" s="46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73"/>
      <c r="AU224" s="73"/>
      <c r="AV224" s="45"/>
      <c r="AW224" s="45"/>
      <c r="AX224" s="45"/>
      <c r="AY224" s="45"/>
      <c r="AZ224" s="45"/>
      <c r="BA224" s="45"/>
      <c r="BB224" s="45"/>
      <c r="BC224" s="45"/>
      <c r="BD224" s="45"/>
    </row>
    <row r="225" spans="5:56" ht="15">
      <c r="E225" s="45"/>
      <c r="F225" s="212"/>
      <c r="G225" s="45"/>
      <c r="H225" s="45"/>
      <c r="I225" s="45"/>
      <c r="J225" s="45"/>
      <c r="K225" s="45"/>
      <c r="L225" s="45"/>
      <c r="M225" s="45"/>
      <c r="N225" s="45"/>
      <c r="O225" s="46"/>
      <c r="P225" s="45"/>
      <c r="Q225" s="45"/>
      <c r="R225" s="45"/>
      <c r="S225" s="45"/>
      <c r="T225" s="45"/>
      <c r="U225" s="45"/>
      <c r="V225" s="45"/>
      <c r="W225" s="45"/>
      <c r="X225" s="45"/>
      <c r="Y225" s="46"/>
      <c r="Z225" s="46"/>
      <c r="AA225" s="45"/>
      <c r="AB225" s="45"/>
      <c r="AC225" s="45"/>
      <c r="AD225" s="45"/>
      <c r="AE225" s="45"/>
      <c r="AF225" s="45"/>
      <c r="AG225" s="45"/>
      <c r="AH225" s="45"/>
      <c r="AI225" s="46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73"/>
      <c r="AU225" s="73"/>
      <c r="AV225" s="45"/>
      <c r="AW225" s="45"/>
      <c r="AX225" s="45"/>
      <c r="AY225" s="45"/>
      <c r="AZ225" s="45"/>
      <c r="BA225" s="45"/>
      <c r="BB225" s="45"/>
      <c r="BC225" s="45"/>
      <c r="BD225" s="45"/>
    </row>
    <row r="226" spans="5:56" ht="15">
      <c r="E226" s="45"/>
      <c r="F226" s="212"/>
      <c r="G226" s="45"/>
      <c r="H226" s="45"/>
      <c r="I226" s="45"/>
      <c r="J226" s="45"/>
      <c r="K226" s="45"/>
      <c r="L226" s="45"/>
      <c r="M226" s="45"/>
      <c r="N226" s="45"/>
      <c r="O226" s="46"/>
      <c r="P226" s="45"/>
      <c r="Q226" s="45"/>
      <c r="R226" s="45"/>
      <c r="S226" s="45"/>
      <c r="T226" s="45"/>
      <c r="U226" s="45"/>
      <c r="V226" s="45"/>
      <c r="W226" s="45"/>
      <c r="X226" s="45"/>
      <c r="Y226" s="46"/>
      <c r="Z226" s="46"/>
      <c r="AA226" s="45"/>
      <c r="AB226" s="45"/>
      <c r="AC226" s="45"/>
      <c r="AD226" s="45"/>
      <c r="AE226" s="45"/>
      <c r="AF226" s="45"/>
      <c r="AG226" s="45"/>
      <c r="AH226" s="45"/>
      <c r="AI226" s="46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73"/>
      <c r="AU226" s="73"/>
      <c r="AV226" s="45"/>
      <c r="AW226" s="45"/>
      <c r="AX226" s="45"/>
      <c r="AY226" s="45"/>
      <c r="AZ226" s="45"/>
      <c r="BA226" s="45"/>
      <c r="BB226" s="45"/>
      <c r="BC226" s="45"/>
      <c r="BD226" s="45"/>
    </row>
    <row r="227" spans="5:56" ht="15">
      <c r="E227" s="45"/>
      <c r="F227" s="212"/>
      <c r="G227" s="45"/>
      <c r="H227" s="45"/>
      <c r="I227" s="45"/>
      <c r="J227" s="45"/>
      <c r="K227" s="45"/>
      <c r="L227" s="45"/>
      <c r="M227" s="45"/>
      <c r="N227" s="45"/>
      <c r="O227" s="46"/>
      <c r="P227" s="45"/>
      <c r="Q227" s="45"/>
      <c r="R227" s="45"/>
      <c r="S227" s="45"/>
      <c r="T227" s="45"/>
      <c r="U227" s="45"/>
      <c r="V227" s="45"/>
      <c r="W227" s="45"/>
      <c r="X227" s="45"/>
      <c r="Y227" s="46"/>
      <c r="Z227" s="46"/>
      <c r="AA227" s="45"/>
      <c r="AB227" s="45"/>
      <c r="AC227" s="45"/>
      <c r="AD227" s="45"/>
      <c r="AE227" s="45"/>
      <c r="AF227" s="45"/>
      <c r="AG227" s="45"/>
      <c r="AH227" s="45"/>
      <c r="AI227" s="46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73"/>
      <c r="AU227" s="73"/>
      <c r="AV227" s="45"/>
      <c r="AW227" s="45"/>
      <c r="AX227" s="45"/>
      <c r="AY227" s="45"/>
      <c r="AZ227" s="45"/>
      <c r="BA227" s="45"/>
      <c r="BB227" s="45"/>
      <c r="BC227" s="45"/>
      <c r="BD227" s="45"/>
    </row>
    <row r="228" spans="5:56" ht="15">
      <c r="E228" s="45"/>
      <c r="F228" s="212"/>
      <c r="G228" s="45"/>
      <c r="H228" s="45"/>
      <c r="I228" s="45"/>
      <c r="J228" s="45"/>
      <c r="K228" s="45"/>
      <c r="L228" s="45"/>
      <c r="M228" s="45"/>
      <c r="N228" s="45"/>
      <c r="O228" s="46"/>
      <c r="P228" s="45"/>
      <c r="Q228" s="45"/>
      <c r="R228" s="45"/>
      <c r="S228" s="45"/>
      <c r="T228" s="45"/>
      <c r="U228" s="45"/>
      <c r="V228" s="45"/>
      <c r="W228" s="45"/>
      <c r="X228" s="45"/>
      <c r="Y228" s="46"/>
      <c r="Z228" s="46"/>
      <c r="AA228" s="45"/>
      <c r="AB228" s="45"/>
      <c r="AC228" s="45"/>
      <c r="AD228" s="45"/>
      <c r="AE228" s="45"/>
      <c r="AF228" s="45"/>
      <c r="AG228" s="45"/>
      <c r="AH228" s="45"/>
      <c r="AI228" s="46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73"/>
      <c r="AU228" s="73"/>
      <c r="AV228" s="45"/>
      <c r="AW228" s="45"/>
      <c r="AX228" s="45"/>
      <c r="AY228" s="45"/>
      <c r="AZ228" s="45"/>
      <c r="BA228" s="45"/>
      <c r="BB228" s="45"/>
      <c r="BC228" s="45"/>
      <c r="BD228" s="45"/>
    </row>
    <row r="229" spans="5:56" ht="15">
      <c r="E229" s="45"/>
      <c r="F229" s="212"/>
      <c r="G229" s="45"/>
      <c r="H229" s="45"/>
      <c r="I229" s="45"/>
      <c r="J229" s="45"/>
      <c r="K229" s="45"/>
      <c r="L229" s="45"/>
      <c r="M229" s="45"/>
      <c r="N229" s="45"/>
      <c r="O229" s="46"/>
      <c r="P229" s="45"/>
      <c r="Q229" s="45"/>
      <c r="R229" s="45"/>
      <c r="S229" s="45"/>
      <c r="T229" s="45"/>
      <c r="U229" s="45"/>
      <c r="V229" s="45"/>
      <c r="W229" s="45"/>
      <c r="X229" s="45"/>
      <c r="Y229" s="46"/>
      <c r="Z229" s="46"/>
      <c r="AA229" s="45"/>
      <c r="AB229" s="45"/>
      <c r="AC229" s="45"/>
      <c r="AD229" s="45"/>
      <c r="AE229" s="45"/>
      <c r="AF229" s="45"/>
      <c r="AG229" s="45"/>
      <c r="AH229" s="45"/>
      <c r="AI229" s="46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73"/>
      <c r="AU229" s="73"/>
      <c r="AV229" s="45"/>
      <c r="AW229" s="45"/>
      <c r="AX229" s="45"/>
      <c r="AY229" s="45"/>
      <c r="AZ229" s="45"/>
      <c r="BA229" s="45"/>
      <c r="BB229" s="45"/>
      <c r="BC229" s="45"/>
      <c r="BD229" s="45"/>
    </row>
    <row r="230" spans="5:56" ht="15">
      <c r="E230" s="45"/>
      <c r="F230" s="212"/>
      <c r="G230" s="45"/>
      <c r="H230" s="45"/>
      <c r="I230" s="45"/>
      <c r="J230" s="45"/>
      <c r="K230" s="45"/>
      <c r="L230" s="45"/>
      <c r="M230" s="45"/>
      <c r="N230" s="45"/>
      <c r="O230" s="46"/>
      <c r="P230" s="45"/>
      <c r="Q230" s="45"/>
      <c r="R230" s="45"/>
      <c r="S230" s="45"/>
      <c r="T230" s="45"/>
      <c r="U230" s="45"/>
      <c r="V230" s="45"/>
      <c r="W230" s="45"/>
      <c r="X230" s="45"/>
      <c r="Y230" s="46"/>
      <c r="Z230" s="46"/>
      <c r="AA230" s="45"/>
      <c r="AB230" s="45"/>
      <c r="AC230" s="45"/>
      <c r="AD230" s="45"/>
      <c r="AE230" s="45"/>
      <c r="AF230" s="45"/>
      <c r="AG230" s="45"/>
      <c r="AH230" s="45"/>
      <c r="AI230" s="46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73"/>
      <c r="AU230" s="73"/>
      <c r="AV230" s="45"/>
      <c r="AW230" s="45"/>
      <c r="AX230" s="45"/>
      <c r="AY230" s="45"/>
      <c r="AZ230" s="45"/>
      <c r="BA230" s="45"/>
      <c r="BB230" s="45"/>
      <c r="BC230" s="45"/>
      <c r="BD230" s="45"/>
    </row>
    <row r="231" spans="5:56" ht="15">
      <c r="E231" s="45"/>
      <c r="F231" s="212"/>
      <c r="G231" s="45"/>
      <c r="H231" s="45"/>
      <c r="I231" s="45"/>
      <c r="J231" s="45"/>
      <c r="K231" s="45"/>
      <c r="L231" s="45"/>
      <c r="M231" s="45"/>
      <c r="N231" s="45"/>
      <c r="O231" s="46"/>
      <c r="P231" s="45"/>
      <c r="Q231" s="45"/>
      <c r="R231" s="45"/>
      <c r="S231" s="45"/>
      <c r="T231" s="45"/>
      <c r="U231" s="45"/>
      <c r="V231" s="45"/>
      <c r="W231" s="45"/>
      <c r="X231" s="45"/>
      <c r="Y231" s="46"/>
      <c r="Z231" s="46"/>
      <c r="AA231" s="45"/>
      <c r="AB231" s="45"/>
      <c r="AC231" s="45"/>
      <c r="AD231" s="45"/>
      <c r="AE231" s="45"/>
      <c r="AF231" s="45"/>
      <c r="AG231" s="45"/>
      <c r="AH231" s="45"/>
      <c r="AI231" s="46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73"/>
      <c r="AU231" s="73"/>
      <c r="AV231" s="45"/>
      <c r="AW231" s="45"/>
      <c r="AX231" s="45"/>
      <c r="AY231" s="45"/>
      <c r="AZ231" s="45"/>
      <c r="BA231" s="45"/>
      <c r="BB231" s="45"/>
      <c r="BC231" s="45"/>
      <c r="BD231" s="45"/>
    </row>
    <row r="232" spans="5:56" ht="15">
      <c r="E232" s="45"/>
      <c r="F232" s="212"/>
      <c r="G232" s="45"/>
      <c r="H232" s="45"/>
      <c r="I232" s="45"/>
      <c r="J232" s="45"/>
      <c r="K232" s="45"/>
      <c r="L232" s="45"/>
      <c r="M232" s="45"/>
      <c r="N232" s="45"/>
      <c r="O232" s="46"/>
      <c r="P232" s="45"/>
      <c r="Q232" s="45"/>
      <c r="R232" s="45"/>
      <c r="S232" s="45"/>
      <c r="T232" s="45"/>
      <c r="U232" s="45"/>
      <c r="V232" s="45"/>
      <c r="W232" s="45"/>
      <c r="X232" s="45"/>
      <c r="Y232" s="46"/>
      <c r="Z232" s="46"/>
      <c r="AA232" s="45"/>
      <c r="AB232" s="45"/>
      <c r="AC232" s="45"/>
      <c r="AD232" s="45"/>
      <c r="AE232" s="45"/>
      <c r="AF232" s="45"/>
      <c r="AG232" s="45"/>
      <c r="AH232" s="45"/>
      <c r="AI232" s="46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73"/>
      <c r="AU232" s="73"/>
      <c r="AV232" s="45"/>
      <c r="AW232" s="45"/>
      <c r="AX232" s="45"/>
      <c r="AY232" s="45"/>
      <c r="AZ232" s="45"/>
      <c r="BA232" s="45"/>
      <c r="BB232" s="45"/>
      <c r="BC232" s="45"/>
      <c r="BD232" s="45"/>
    </row>
    <row r="233" spans="5:56" ht="15">
      <c r="E233" s="45"/>
      <c r="F233" s="212"/>
      <c r="G233" s="45"/>
      <c r="H233" s="45"/>
      <c r="I233" s="45"/>
      <c r="J233" s="45"/>
      <c r="K233" s="45"/>
      <c r="L233" s="45"/>
      <c r="M233" s="45"/>
      <c r="N233" s="45"/>
      <c r="O233" s="46"/>
      <c r="P233" s="45"/>
      <c r="Q233" s="45"/>
      <c r="R233" s="45"/>
      <c r="S233" s="45"/>
      <c r="T233" s="45"/>
      <c r="U233" s="45"/>
      <c r="V233" s="45"/>
      <c r="W233" s="45"/>
      <c r="X233" s="45"/>
      <c r="Y233" s="46"/>
      <c r="Z233" s="46"/>
      <c r="AA233" s="45"/>
      <c r="AB233" s="45"/>
      <c r="AC233" s="45"/>
      <c r="AD233" s="45"/>
      <c r="AE233" s="45"/>
      <c r="AF233" s="45"/>
      <c r="AG233" s="45"/>
      <c r="AH233" s="45"/>
      <c r="AI233" s="46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73"/>
      <c r="AU233" s="73"/>
      <c r="AV233" s="45"/>
      <c r="AW233" s="45"/>
      <c r="AX233" s="45"/>
      <c r="AY233" s="45"/>
      <c r="AZ233" s="45"/>
      <c r="BA233" s="45"/>
      <c r="BB233" s="45"/>
      <c r="BC233" s="45"/>
      <c r="BD233" s="45"/>
    </row>
    <row r="234" spans="6:45" ht="14.25">
      <c r="F234" s="213"/>
      <c r="J234" s="53"/>
      <c r="K234" s="53"/>
      <c r="W234" s="53"/>
      <c r="AH234" s="53"/>
      <c r="AM234" s="53"/>
      <c r="AS234" s="53"/>
    </row>
  </sheetData>
  <conditionalFormatting sqref="BD32:BD33 AA36:AB233 G33:G223 F4:F223 T78:T223 AC197:AC223 T36:T76 AA7:AD7 AA16:AB31 AD20:AE31 AA4:AG6 AC28:AC31 AF16:AG31 AC20:AC26 AC36:AC195 W12:Z223 AC16:AE19 AK12:AS223 G4:G31 B32:E32 J12:S223 E33:E223 H4:I223 AH16:AJ223 AA12:AJ15 AT4:BC223 J11:AS11 AH4:AS10 AF7:AG10 AA8:AE10 J4:Z10 AD36:AG223 AA32:AG35 T12:V35 U36:V223 E5:E31">
    <cfRule type="cellIs" priority="1" dxfId="1" operator="equal" stopIfTrue="1">
      <formula>"DNP"</formula>
    </cfRule>
    <cfRule type="cellIs" priority="2" dxfId="2" operator="equal" stopIfTrue="1">
      <formula>"???"</formula>
    </cfRule>
  </conditionalFormatting>
  <hyperlinks>
    <hyperlink ref="K11" r:id="rId1" display="05-0006r01"/>
    <hyperlink ref="AP11" r:id="rId2" display="05-0026r03"/>
    <hyperlink ref="L11" r:id="rId3" display="05-0013r01"/>
    <hyperlink ref="M11" r:id="rId4" display="05-0005r02"/>
    <hyperlink ref="AT11" r:id="rId5" display="05-0002r01"/>
    <hyperlink ref="Y11" r:id="rId6" display="05-0033r01"/>
    <hyperlink ref="AJ11" r:id="rId7" display="05-0020r02"/>
    <hyperlink ref="K10" r:id="rId8" display="rrober14@harris.com"/>
    <hyperlink ref="AP10" r:id="rId9" display="ilakkis@widebandaccess.com"/>
    <hyperlink ref="L10" r:id="rId10" display="vern.brethour@timedomain.com"/>
    <hyperlink ref="M10" r:id="rId11" display="Andreas.Molisch@ieee.org, porlik@merl.com"/>
    <hyperlink ref="O10" r:id="rId12" display="paul.popescu@rd.francetelecom.com"/>
    <hyperlink ref="AT10" r:id="rId13" display="J.Lampe@nanotron.com"/>
    <hyperlink ref="Y10" r:id="rId14" display="yjpark@keri.re.kr"/>
    <hyperlink ref="AJ10" r:id="rId15" display="chonglee@skuniv.ac.kr"/>
    <hyperlink ref="O11" r:id="rId16" display="05-0014r02"/>
    <hyperlink ref="AV11" r:id="rId17" display="05-0025r03"/>
    <hyperlink ref="AA11" r:id="rId18" display="05-0032r02"/>
    <hyperlink ref="P11" r:id="rId19" display="05-0011r01"/>
    <hyperlink ref="AD11" r:id="rId20" display="05-0019r01"/>
    <hyperlink ref="AV10" r:id="rId21" display="kyunglee@orthotron.com"/>
    <hyperlink ref="AA10" r:id="rId22" display="chinfrancois@i2r.a-star.edu.sg"/>
    <hyperlink ref="P10" r:id="rId23" display="patrick@aetherwire.com, philippe.rouzet@st.com, Ouvry@chartreuse.cea.fr"/>
    <hyperlink ref="AB10" r:id="rId24" display="Naiel.Askar@ga.com"/>
    <hyperlink ref="AD10" r:id="rId25" display="honggang@nict.go.jp"/>
    <hyperlink ref="AB11" r:id="rId26" display="05-0016r02"/>
    <hyperlink ref="AW11" r:id="rId27" display="05-0025r03"/>
    <hyperlink ref="AX11" r:id="rId28" display="05-0025r03"/>
    <hyperlink ref="AY11" r:id="rId29" display="05-0025r03"/>
    <hyperlink ref="AZ11" r:id="rId30" display="05-0025r03"/>
    <hyperlink ref="BA11" r:id="rId31" display="05-0025r03"/>
    <hyperlink ref="AW10" r:id="rId32" display="kyunglee@orthotron.com"/>
    <hyperlink ref="AX10" r:id="rId33" display="kyunglee@orthotron.com"/>
    <hyperlink ref="AY10" r:id="rId34" display="kyunglee@orthotron.com"/>
    <hyperlink ref="AZ10" r:id="rId35" display="kyunglee@orthotron.com"/>
    <hyperlink ref="BA10" r:id="rId36" display="kyunglee@orthotron.com"/>
    <hyperlink ref="Q11" r:id="rId37" display="05-0011r01"/>
    <hyperlink ref="R11" r:id="rId38" display="05-0011r01"/>
    <hyperlink ref="S11" r:id="rId39" display="05-0011r01"/>
    <hyperlink ref="T11" r:id="rId40" display="05-0011r01"/>
    <hyperlink ref="U11" r:id="rId41" display="05-0011r01"/>
    <hyperlink ref="V11" r:id="rId42" display="05-0011r01"/>
    <hyperlink ref="Q10" r:id="rId43" display="patrick@aetherwire.com, philippe.rouzet@st.com, Ouvry@chartreuse.cea.fr"/>
    <hyperlink ref="R10" r:id="rId44" display="patrick@aetherwire.com, philippe.rouzet@st.com, Ouvry@chartreuse.cea.fr"/>
    <hyperlink ref="S10" r:id="rId45" display="patrick@aetherwire.com, philippe.rouzet@st.com, Ouvry@chartreuse.cea.fr"/>
    <hyperlink ref="T10" r:id="rId46" display="patrick@aetherwire.com, philippe.rouzet@st.com, Ouvry@chartreuse.cea.fr"/>
    <hyperlink ref="U10" r:id="rId47" display="patrick@aetherwire.com, philippe.rouzet@st.com, Ouvry@chartreuse.cea.fr"/>
    <hyperlink ref="V10" r:id="rId48" display="patrick@aetherwire.com, philippe.rouzet@st.com, Ouvry@chartreuse.cea.fr"/>
    <hyperlink ref="AC10" r:id="rId49" display="Naiel.Askar@ga.com"/>
    <hyperlink ref="AC11" r:id="rId50" display="05-0016r02"/>
    <hyperlink ref="AE11" r:id="rId51" display="05-0019r01"/>
    <hyperlink ref="AE10" r:id="rId52" display="honggang@nict.go.jp"/>
    <hyperlink ref="AF11" r:id="rId53" display="05-0019r01"/>
    <hyperlink ref="AF10" r:id="rId54" display="honggang@nict.go.jp"/>
    <hyperlink ref="N11" r:id="rId55" display="05-0005r02"/>
    <hyperlink ref="N10" r:id="rId56" display="Andreas.Molisch@ieee.org, porlik@merl.com"/>
    <hyperlink ref="AT12" r:id="rId57" display="04-0689r00 Nanotron CSS Proposal Word Doc"/>
    <hyperlink ref="AK11" r:id="rId58" display="05-0030r02"/>
    <hyperlink ref="AQ11" r:id="rId59" display="05-0021r01"/>
    <hyperlink ref="BC11" r:id="rId60" display="05-0028r01"/>
    <hyperlink ref="AL11" r:id="rId61" display="05-0010r04"/>
    <hyperlink ref="AR11" r:id="rId62" display="05-0018r00"/>
    <hyperlink ref="AK10" r:id="rId63" display="ChiaChin.Chong@samsung.com"/>
    <hyperlink ref="AQ10" r:id="rId64" display="matt.welborn@freescale.com"/>
    <hyperlink ref="BC10" r:id="rId65" display="sychang@ecs.csus.edu"/>
    <hyperlink ref="AL10" r:id="rId66" display="clee7@etri.re.kr"/>
    <hyperlink ref="AR10" r:id="rId67" display="rqiu@tntech.edu"/>
    <hyperlink ref="AU11" r:id="rId68" display="05-0002r01"/>
    <hyperlink ref="AU10" r:id="rId69" display="J.Lampe@nanotron.com"/>
    <hyperlink ref="AU12" r:id="rId70" display="04-0689r00 Nanotron CSS Proposal Word Doc"/>
    <hyperlink ref="G10" r:id="rId71" display="danr@eng.tau.ac.il"/>
    <hyperlink ref="G11" r:id="rId72" display="05-0052r01"/>
    <hyperlink ref="H10" r:id="rId73" display="danr@eng.tau.ac.il"/>
    <hyperlink ref="H11" r:id="rId74" display="05-0052r01"/>
    <hyperlink ref="I10" r:id="rId75" display="danr@eng.tau.ac.il"/>
    <hyperlink ref="I11" r:id="rId76" display="05-0052r01"/>
    <hyperlink ref="F10" r:id="rId77" display="mtanahashi@trda-inc.com"/>
    <hyperlink ref="X10" r:id="rId78" display="Fabrice.Legrand@fr.thalesgroup.com"/>
    <hyperlink ref="F11" r:id="rId79" display="05-0015r02"/>
    <hyperlink ref="X11" r:id="rId80" display="05-0008r01"/>
    <hyperlink ref="AO11" r:id="rId81" display="04-0716r01"/>
    <hyperlink ref="AO10" r:id="rId82" display="kohno@ynu.ac.jp"/>
    <hyperlink ref="AI12" r:id="rId83" display="05-0030r02"/>
    <hyperlink ref="AI10" r:id="rId84" display="namhyong.kim@samsung.com"/>
    <hyperlink ref="AI11" r:id="rId85" display="05-0042r00"/>
    <hyperlink ref="AN10" r:id="rId86" display="a-maeki@crl.hitachi.co.jp"/>
    <hyperlink ref="AN11" r:id="rId87" display="04-0715r02"/>
    <hyperlink ref="AV12" r:id="rId88" display="15-05-0029r0 OrthotronDBO-CSK Proposal Word Doc"/>
    <hyperlink ref="N12:R12" r:id="rId89" display="15-05-0029r0 OrthotronDBO-CSK Proposal Word Doc"/>
    <hyperlink ref="BB10" r:id="rId90" display="sychang@ecs.csus.edu"/>
    <hyperlink ref="J11" r:id="rId91" display="05/0130-r0"/>
    <hyperlink ref="W11" r:id="rId92" display="05/0113-r2"/>
    <hyperlink ref="AH11" r:id="rId93" display="05/0132-r0"/>
    <hyperlink ref="AM11:BJ11" r:id="rId94" display="05/0132-r0"/>
    <hyperlink ref="AM11" r:id="rId95" display="05/0127-r0"/>
    <hyperlink ref="AS11" r:id="rId96" display="05/0126-r0"/>
    <hyperlink ref="BB11" r:id="rId97" display="05/0028-r2"/>
  </hyperlinks>
  <printOptions/>
  <pageMargins left="0.75" right="0.75" top="1" bottom="1" header="0.5" footer="0.5"/>
  <pageSetup horizontalDpi="300" verticalDpi="300" orientation="portrait" r:id="rId100"/>
  <legacyDrawing r:id="rId9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zoomScale="75" zoomScaleNormal="75" workbookViewId="0" topLeftCell="A1">
      <selection activeCell="F23" sqref="F23"/>
    </sheetView>
  </sheetViews>
  <sheetFormatPr defaultColWidth="9.00390625" defaultRowHeight="14.25"/>
  <cols>
    <col min="1" max="1" width="9.00390625" style="16" customWidth="1"/>
    <col min="2" max="2" width="14.375" style="0" bestFit="1" customWidth="1"/>
    <col min="3" max="4" width="31.50390625" style="0" customWidth="1"/>
    <col min="5" max="5" width="10.25390625" style="0" bestFit="1" customWidth="1"/>
  </cols>
  <sheetData>
    <row r="2" spans="1:5" ht="14.25">
      <c r="A2" s="2" t="s">
        <v>97</v>
      </c>
      <c r="B2" s="3" t="s">
        <v>98</v>
      </c>
      <c r="C2" s="4" t="s">
        <v>99</v>
      </c>
      <c r="D2" s="4" t="s">
        <v>100</v>
      </c>
      <c r="E2" s="5" t="s">
        <v>101</v>
      </c>
    </row>
    <row r="3" spans="1:5" ht="14.25">
      <c r="A3" s="6"/>
      <c r="B3" s="7"/>
      <c r="C3" s="7"/>
      <c r="D3" s="7"/>
      <c r="E3" s="7"/>
    </row>
    <row r="4" spans="1:5" ht="14.25">
      <c r="A4" s="8">
        <v>1</v>
      </c>
      <c r="B4" s="9" t="s">
        <v>102</v>
      </c>
      <c r="C4" s="10" t="s">
        <v>103</v>
      </c>
      <c r="D4" s="1" t="s">
        <v>104</v>
      </c>
      <c r="E4" s="11" t="s">
        <v>105</v>
      </c>
    </row>
    <row r="5" spans="1:5" ht="14.25">
      <c r="A5" s="8">
        <v>2</v>
      </c>
      <c r="B5" s="9" t="s">
        <v>106</v>
      </c>
      <c r="C5" s="10" t="s">
        <v>107</v>
      </c>
      <c r="D5" s="1" t="s">
        <v>108</v>
      </c>
      <c r="E5" s="11" t="s">
        <v>109</v>
      </c>
    </row>
    <row r="6" spans="1:5" ht="25.5">
      <c r="A6" s="8">
        <v>3</v>
      </c>
      <c r="B6" s="9" t="s">
        <v>110</v>
      </c>
      <c r="C6" s="10" t="s">
        <v>111</v>
      </c>
      <c r="D6" s="1" t="s">
        <v>112</v>
      </c>
      <c r="E6" s="11" t="s">
        <v>113</v>
      </c>
    </row>
    <row r="7" spans="1:5" ht="14.25">
      <c r="A7" s="8">
        <v>4</v>
      </c>
      <c r="B7" s="9" t="s">
        <v>114</v>
      </c>
      <c r="C7" s="10" t="s">
        <v>115</v>
      </c>
      <c r="D7" s="1" t="s">
        <v>116</v>
      </c>
      <c r="E7" s="11" t="s">
        <v>117</v>
      </c>
    </row>
    <row r="8" spans="1:5" ht="14.25">
      <c r="A8" s="12">
        <v>5</v>
      </c>
      <c r="B8" s="13" t="s">
        <v>118</v>
      </c>
      <c r="C8" s="13" t="s">
        <v>119</v>
      </c>
      <c r="D8" s="1" t="s">
        <v>120</v>
      </c>
      <c r="E8" s="11" t="s">
        <v>121</v>
      </c>
    </row>
    <row r="9" spans="1:5" ht="14.25">
      <c r="A9" s="8">
        <v>6</v>
      </c>
      <c r="B9" s="9" t="s">
        <v>122</v>
      </c>
      <c r="C9" s="13" t="s">
        <v>123</v>
      </c>
      <c r="D9" s="1" t="s">
        <v>95</v>
      </c>
      <c r="E9" s="11" t="s">
        <v>124</v>
      </c>
    </row>
    <row r="10" spans="1:6" ht="14.25">
      <c r="A10" s="17">
        <v>7</v>
      </c>
      <c r="B10" s="20" t="s">
        <v>125</v>
      </c>
      <c r="C10" s="21" t="s">
        <v>126</v>
      </c>
      <c r="D10" s="22" t="s">
        <v>96</v>
      </c>
      <c r="E10" s="23" t="s">
        <v>127</v>
      </c>
      <c r="F10" s="24"/>
    </row>
    <row r="11" spans="1:6" ht="14.25">
      <c r="A11" s="17">
        <v>8</v>
      </c>
      <c r="B11" s="20" t="s">
        <v>128</v>
      </c>
      <c r="C11" s="21" t="s">
        <v>129</v>
      </c>
      <c r="D11" s="22" t="s">
        <v>130</v>
      </c>
      <c r="E11" s="23" t="s">
        <v>94</v>
      </c>
      <c r="F11" s="24"/>
    </row>
    <row r="12" spans="1:6" ht="25.5">
      <c r="A12" s="19">
        <v>9</v>
      </c>
      <c r="B12" s="20" t="s">
        <v>131</v>
      </c>
      <c r="C12" s="21" t="s">
        <v>132</v>
      </c>
      <c r="D12" s="22" t="s">
        <v>133</v>
      </c>
      <c r="E12" s="23" t="s">
        <v>134</v>
      </c>
      <c r="F12" s="24"/>
    </row>
    <row r="13" spans="1:6" ht="14.25">
      <c r="A13" s="17">
        <v>10</v>
      </c>
      <c r="B13" s="20" t="s">
        <v>135</v>
      </c>
      <c r="C13" s="21" t="s">
        <v>136</v>
      </c>
      <c r="D13" s="22" t="s">
        <v>137</v>
      </c>
      <c r="E13" s="23" t="s">
        <v>138</v>
      </c>
      <c r="F13" s="24"/>
    </row>
    <row r="14" spans="1:6" ht="14.25">
      <c r="A14" s="18">
        <v>11</v>
      </c>
      <c r="B14" s="25" t="s">
        <v>139</v>
      </c>
      <c r="C14" s="26" t="s">
        <v>140</v>
      </c>
      <c r="D14" s="27" t="s">
        <v>141</v>
      </c>
      <c r="E14" s="28" t="s">
        <v>142</v>
      </c>
      <c r="F14" s="24"/>
    </row>
    <row r="15" spans="1:6" ht="14.25">
      <c r="A15" s="19">
        <v>12</v>
      </c>
      <c r="B15" s="29" t="s">
        <v>143</v>
      </c>
      <c r="C15" s="29" t="s">
        <v>144</v>
      </c>
      <c r="D15" s="23" t="s">
        <v>145</v>
      </c>
      <c r="E15" s="23" t="s">
        <v>146</v>
      </c>
      <c r="F15" s="24"/>
    </row>
    <row r="16" spans="1:6" ht="25.5">
      <c r="A16" s="18">
        <v>13</v>
      </c>
      <c r="B16" s="25" t="s">
        <v>147</v>
      </c>
      <c r="C16" s="30" t="s">
        <v>148</v>
      </c>
      <c r="D16" s="27" t="s">
        <v>149</v>
      </c>
      <c r="E16" s="28" t="s">
        <v>150</v>
      </c>
      <c r="F16" s="24"/>
    </row>
    <row r="17" spans="1:6" ht="25.5">
      <c r="A17" s="19">
        <v>14</v>
      </c>
      <c r="B17" s="31" t="s">
        <v>151</v>
      </c>
      <c r="C17" s="31" t="s">
        <v>152</v>
      </c>
      <c r="D17" s="27" t="s">
        <v>153</v>
      </c>
      <c r="E17" s="32" t="s">
        <v>154</v>
      </c>
      <c r="F17" s="24"/>
    </row>
    <row r="18" spans="1:5" ht="14.25">
      <c r="A18" s="12">
        <v>15</v>
      </c>
      <c r="B18" s="9" t="s">
        <v>155</v>
      </c>
      <c r="C18" s="9" t="s">
        <v>156</v>
      </c>
      <c r="D18" s="1" t="s">
        <v>157</v>
      </c>
      <c r="E18" s="11" t="s">
        <v>158</v>
      </c>
    </row>
    <row r="19" spans="1:5" ht="14.25">
      <c r="A19" s="12">
        <v>16</v>
      </c>
      <c r="B19" s="13" t="s">
        <v>159</v>
      </c>
      <c r="C19" s="14" t="s">
        <v>160</v>
      </c>
      <c r="D19" s="1" t="s">
        <v>161</v>
      </c>
      <c r="E19" s="11" t="s">
        <v>162</v>
      </c>
    </row>
    <row r="20" spans="1:5" ht="14.25">
      <c r="A20" s="8">
        <v>17</v>
      </c>
      <c r="B20" s="9" t="s">
        <v>163</v>
      </c>
      <c r="C20" s="10" t="s">
        <v>164</v>
      </c>
      <c r="D20" s="1" t="s">
        <v>165</v>
      </c>
      <c r="E20" s="11" t="s">
        <v>166</v>
      </c>
    </row>
    <row r="21" spans="1:5" ht="38.25">
      <c r="A21" s="8">
        <v>18</v>
      </c>
      <c r="B21" s="13" t="s">
        <v>199</v>
      </c>
      <c r="C21" s="13" t="s">
        <v>167</v>
      </c>
      <c r="D21" s="1" t="s">
        <v>168</v>
      </c>
      <c r="E21" s="11" t="s">
        <v>169</v>
      </c>
    </row>
    <row r="22" spans="1:5" ht="14.25">
      <c r="A22" s="8">
        <v>19</v>
      </c>
      <c r="B22" s="9" t="s">
        <v>170</v>
      </c>
      <c r="C22" s="10" t="s">
        <v>171</v>
      </c>
      <c r="D22" s="1" t="s">
        <v>172</v>
      </c>
      <c r="E22" s="11" t="s">
        <v>173</v>
      </c>
    </row>
    <row r="23" spans="1:5" ht="14.25">
      <c r="A23" s="12">
        <v>20</v>
      </c>
      <c r="B23" s="9" t="s">
        <v>174</v>
      </c>
      <c r="C23" s="9" t="s">
        <v>953</v>
      </c>
      <c r="D23" s="1" t="s">
        <v>175</v>
      </c>
      <c r="E23" s="11" t="s">
        <v>176</v>
      </c>
    </row>
    <row r="24" spans="1:5" ht="14.25">
      <c r="A24" s="8">
        <v>21</v>
      </c>
      <c r="B24" s="9" t="s">
        <v>177</v>
      </c>
      <c r="C24" s="10" t="s">
        <v>152</v>
      </c>
      <c r="D24" s="1" t="s">
        <v>791</v>
      </c>
      <c r="E24" s="11" t="s">
        <v>178</v>
      </c>
    </row>
    <row r="25" spans="1:5" ht="14.25">
      <c r="A25" s="8">
        <v>22</v>
      </c>
      <c r="B25" s="9" t="s">
        <v>179</v>
      </c>
      <c r="C25" s="10" t="s">
        <v>180</v>
      </c>
      <c r="D25" s="1" t="s">
        <v>181</v>
      </c>
      <c r="E25" s="11" t="s">
        <v>182</v>
      </c>
    </row>
    <row r="26" spans="1:5" ht="14.25">
      <c r="A26" s="12">
        <v>23</v>
      </c>
      <c r="B26" s="13" t="s">
        <v>183</v>
      </c>
      <c r="C26" s="13" t="s">
        <v>184</v>
      </c>
      <c r="D26" s="15" t="s">
        <v>185</v>
      </c>
      <c r="E26" s="11" t="s">
        <v>186</v>
      </c>
    </row>
    <row r="27" spans="1:5" ht="25.5">
      <c r="A27" s="8">
        <v>24</v>
      </c>
      <c r="B27" s="9" t="s">
        <v>187</v>
      </c>
      <c r="C27" s="10" t="s">
        <v>188</v>
      </c>
      <c r="D27" s="1" t="s">
        <v>189</v>
      </c>
      <c r="E27" s="11" t="s">
        <v>190</v>
      </c>
    </row>
    <row r="28" spans="1:5" ht="25.5">
      <c r="A28" s="12">
        <v>25</v>
      </c>
      <c r="B28" s="9" t="s">
        <v>191</v>
      </c>
      <c r="C28" s="9" t="s">
        <v>192</v>
      </c>
      <c r="D28" s="1" t="s">
        <v>193</v>
      </c>
      <c r="E28" s="11" t="s">
        <v>194</v>
      </c>
    </row>
    <row r="29" spans="1:5" ht="14.25">
      <c r="A29" s="8">
        <v>26</v>
      </c>
      <c r="B29" s="9" t="s">
        <v>195</v>
      </c>
      <c r="C29" s="13" t="s">
        <v>196</v>
      </c>
      <c r="D29" s="1" t="s">
        <v>197</v>
      </c>
      <c r="E29" s="11" t="s">
        <v>198</v>
      </c>
    </row>
  </sheetData>
  <hyperlinks>
    <hyperlink ref="E4" r:id="rId1" display="05-0008r01"/>
    <hyperlink ref="E5" r:id="rId2" display="05-0015r02"/>
    <hyperlink ref="E6" r:id="rId3" display="04-0715r02"/>
    <hyperlink ref="E7" r:id="rId4" display="05-0006r01"/>
    <hyperlink ref="E8" r:id="rId5" display="04-0716r01"/>
    <hyperlink ref="E9" r:id="rId6" display="05-0052r01"/>
    <hyperlink ref="E10" r:id="rId7" display="05-0026r03"/>
    <hyperlink ref="E11" r:id="rId8" display="05-0013r01"/>
    <hyperlink ref="E12" r:id="rId9" display="05-0005r02"/>
    <hyperlink ref="E14" r:id="rId10" display="05-0002r01"/>
    <hyperlink ref="E15" r:id="rId11" display="05-0033r01"/>
    <hyperlink ref="E16" r:id="rId12" display="04-0704r02"/>
    <hyperlink ref="E17" r:id="rId13" display="05-0042r00"/>
    <hyperlink ref="E18" r:id="rId14" display="05-0020r02"/>
    <hyperlink ref="E19" r:id="rId15" display="05-0025r03"/>
    <hyperlink ref="E20" r:id="rId16" display="05-0032r02"/>
    <hyperlink ref="E21" r:id="rId17" display="05-0011r01"/>
    <hyperlink ref="E23" r:id="rId18" display="05-0019r01"/>
    <hyperlink ref="E24" r:id="rId19" display="05-0030r02"/>
    <hyperlink ref="E25" r:id="rId20" display="05-0021r01"/>
    <hyperlink ref="E26" r:id="rId21" display="05-0028r01"/>
    <hyperlink ref="E27" r:id="rId22" display="05-0010r04"/>
    <hyperlink ref="E28" r:id="rId23" display="05-0018r00"/>
    <hyperlink ref="E29" r:id="rId24" display="05-0012r04"/>
    <hyperlink ref="D17" r:id="rId25" display="namhyong.kim@samsung.com"/>
    <hyperlink ref="D19" r:id="rId26" display="kyunglee@orthotron.com"/>
    <hyperlink ref="D24" r:id="rId27" display="ChiaChin.Chong@samsung.com"/>
    <hyperlink ref="D4" r:id="rId28" display="Fabrice.Legrand@fr.thalesgroup.com"/>
    <hyperlink ref="D5" r:id="rId29" display="mtanahashi@trda-inc.com"/>
    <hyperlink ref="D6" r:id="rId30" display="a-maeki@crl.hitachi.co.jp"/>
    <hyperlink ref="D7" r:id="rId31" display="rrober14@harris.com"/>
    <hyperlink ref="D8" r:id="rId32" display="kohno@ynu.ac.jp"/>
    <hyperlink ref="D9" r:id="rId33" display="danr@eng.tau.ac.il"/>
    <hyperlink ref="D10" r:id="rId34" display="ilakkis@widebandaccess.com"/>
    <hyperlink ref="D11" r:id="rId35" display="vern.brethour@timedomain.com"/>
    <hyperlink ref="D12" r:id="rId36" display="Andreas.Molisch@ieee.org, porlik@merl.com"/>
    <hyperlink ref="D13" r:id="rId37" display="paul.popescu@rd.francetelecom.com"/>
    <hyperlink ref="D14" r:id="rId38" display="J.Lampe@nanotron.com"/>
    <hyperlink ref="D15" r:id="rId39" display="yjpark@keri.re.kr"/>
    <hyperlink ref="D16" r:id="rId40" display="roberto.aiello@staccatocommunications.com"/>
    <hyperlink ref="D18" r:id="rId41" display="chonglee@skuniv.ac.kr"/>
    <hyperlink ref="D20" r:id="rId42" display="chinfrancois@i2r.a-star.edu.sg"/>
    <hyperlink ref="D21" r:id="rId43" display="patrick@aetherwire.com, philippe.rouzet@st.com, Ouvry@chartreuse.cea.fr"/>
    <hyperlink ref="D22" r:id="rId44" display="Naiel.Askar@ga.com"/>
    <hyperlink ref="D23" r:id="rId45" display="honggang@nict.go.jp"/>
    <hyperlink ref="D25" r:id="rId46" display="matt.welborn@freescale.com"/>
    <hyperlink ref="D26" r:id="rId47" display="sychang@ecs.csus.edu"/>
    <hyperlink ref="D27" r:id="rId48" display="clee7@etri.re.kr"/>
    <hyperlink ref="D28" r:id="rId49" display="rqiu@tntech.edu"/>
    <hyperlink ref="D29" r:id="rId50" display="Gadi.Shor@wisair.com"/>
    <hyperlink ref="E22" r:id="rId51" display="05-0016r02"/>
    <hyperlink ref="E13" r:id="rId52" display="05-0014r02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4"/>
  <sheetViews>
    <sheetView workbookViewId="0" topLeftCell="A3">
      <selection activeCell="F20" sqref="F20"/>
    </sheetView>
  </sheetViews>
  <sheetFormatPr defaultColWidth="9.00390625" defaultRowHeight="14.25"/>
  <cols>
    <col min="1" max="1" width="7.375" style="24" customWidth="1"/>
    <col min="2" max="2" width="8.375" style="24" customWidth="1"/>
    <col min="3" max="3" width="35.25390625" style="35" customWidth="1"/>
    <col min="4" max="4" width="4.75390625" style="36" customWidth="1"/>
    <col min="5" max="5" width="4.875" style="0" bestFit="1" customWidth="1"/>
    <col min="6" max="6" width="30.125" style="0" bestFit="1" customWidth="1"/>
  </cols>
  <sheetData>
    <row r="2" ht="23.25">
      <c r="C2" s="227" t="s">
        <v>1008</v>
      </c>
    </row>
    <row r="3" ht="14.25">
      <c r="C3"/>
    </row>
    <row r="4" ht="14.25">
      <c r="C4" s="228" t="s">
        <v>956</v>
      </c>
    </row>
    <row r="5" spans="1:7" ht="15">
      <c r="A5" s="24" t="s">
        <v>1001</v>
      </c>
      <c r="B5" s="24" t="s">
        <v>1000</v>
      </c>
      <c r="C5" s="198"/>
      <c r="G5" s="169" t="s">
        <v>1057</v>
      </c>
    </row>
    <row r="6" spans="1:7" ht="15.75">
      <c r="A6" s="207" t="s">
        <v>944</v>
      </c>
      <c r="B6" s="207" t="s">
        <v>609</v>
      </c>
      <c r="C6" s="229" t="s">
        <v>957</v>
      </c>
      <c r="G6" s="281" t="s">
        <v>1047</v>
      </c>
    </row>
    <row r="7" spans="1:7" ht="15.75">
      <c r="A7" s="207" t="s">
        <v>944</v>
      </c>
      <c r="B7" s="207" t="s">
        <v>609</v>
      </c>
      <c r="C7" s="230" t="s">
        <v>958</v>
      </c>
      <c r="D7" s="36" t="s">
        <v>1007</v>
      </c>
      <c r="G7" t="s">
        <v>1048</v>
      </c>
    </row>
    <row r="8" spans="1:7" ht="15.75">
      <c r="A8" s="207" t="s">
        <v>944</v>
      </c>
      <c r="B8" s="207" t="s">
        <v>609</v>
      </c>
      <c r="C8" s="230" t="s">
        <v>959</v>
      </c>
      <c r="G8" t="s">
        <v>1049</v>
      </c>
    </row>
    <row r="9" spans="1:7" ht="15.75">
      <c r="A9" s="207" t="s">
        <v>944</v>
      </c>
      <c r="B9" s="207" t="s">
        <v>609</v>
      </c>
      <c r="C9" s="230" t="s">
        <v>960</v>
      </c>
      <c r="G9" t="s">
        <v>1050</v>
      </c>
    </row>
    <row r="10" spans="1:7" ht="15.75">
      <c r="A10" s="207" t="s">
        <v>944</v>
      </c>
      <c r="B10" s="207" t="s">
        <v>609</v>
      </c>
      <c r="C10" s="230" t="s">
        <v>961</v>
      </c>
      <c r="G10" t="s">
        <v>1051</v>
      </c>
    </row>
    <row r="11" spans="1:7" ht="15.75">
      <c r="A11" s="207" t="s">
        <v>944</v>
      </c>
      <c r="B11" s="207" t="s">
        <v>609</v>
      </c>
      <c r="C11" s="230" t="s">
        <v>962</v>
      </c>
      <c r="G11" t="s">
        <v>115</v>
      </c>
    </row>
    <row r="12" spans="1:7" ht="15.75">
      <c r="A12" s="207" t="s">
        <v>944</v>
      </c>
      <c r="B12" s="207" t="s">
        <v>609</v>
      </c>
      <c r="C12" s="230" t="s">
        <v>963</v>
      </c>
      <c r="G12" t="s">
        <v>1052</v>
      </c>
    </row>
    <row r="13" spans="1:7" ht="15.75">
      <c r="A13" s="207" t="s">
        <v>1004</v>
      </c>
      <c r="B13" s="207" t="s">
        <v>955</v>
      </c>
      <c r="C13" s="229" t="s">
        <v>964</v>
      </c>
      <c r="G13" t="s">
        <v>1053</v>
      </c>
    </row>
    <row r="14" spans="1:7" ht="15.75">
      <c r="A14" s="207" t="s">
        <v>1004</v>
      </c>
      <c r="B14" s="207" t="s">
        <v>955</v>
      </c>
      <c r="C14" s="230" t="s">
        <v>1006</v>
      </c>
      <c r="D14" s="36" t="s">
        <v>1007</v>
      </c>
      <c r="G14" t="s">
        <v>129</v>
      </c>
    </row>
    <row r="15" spans="1:7" ht="15.75">
      <c r="A15" s="207" t="s">
        <v>1004</v>
      </c>
      <c r="B15" s="207" t="s">
        <v>955</v>
      </c>
      <c r="C15" s="230" t="s">
        <v>965</v>
      </c>
      <c r="G15" s="281" t="s">
        <v>1054</v>
      </c>
    </row>
    <row r="16" spans="1:7" ht="15.75">
      <c r="A16" s="207" t="s">
        <v>1004</v>
      </c>
      <c r="B16" s="207" t="s">
        <v>955</v>
      </c>
      <c r="C16" s="230" t="s">
        <v>966</v>
      </c>
      <c r="G16" t="s">
        <v>953</v>
      </c>
    </row>
    <row r="17" spans="1:7" ht="15.75">
      <c r="A17" s="207" t="s">
        <v>1004</v>
      </c>
      <c r="B17" s="207" t="s">
        <v>955</v>
      </c>
      <c r="C17" s="230" t="s">
        <v>967</v>
      </c>
      <c r="G17" t="s">
        <v>164</v>
      </c>
    </row>
    <row r="18" spans="1:7" ht="15.75">
      <c r="A18" s="207" t="s">
        <v>1004</v>
      </c>
      <c r="B18" s="207" t="s">
        <v>955</v>
      </c>
      <c r="C18" s="230" t="s">
        <v>968</v>
      </c>
      <c r="G18" t="s">
        <v>171</v>
      </c>
    </row>
    <row r="19" spans="1:7" ht="15.75">
      <c r="A19" s="207" t="s">
        <v>1004</v>
      </c>
      <c r="B19" s="207" t="s">
        <v>955</v>
      </c>
      <c r="C19" s="230" t="s">
        <v>969</v>
      </c>
      <c r="G19" t="s">
        <v>1055</v>
      </c>
    </row>
    <row r="20" spans="1:7" ht="15.75">
      <c r="A20" s="207" t="s">
        <v>1004</v>
      </c>
      <c r="B20" s="207" t="s">
        <v>955</v>
      </c>
      <c r="C20" s="230" t="s">
        <v>1040</v>
      </c>
      <c r="G20" t="s">
        <v>148</v>
      </c>
    </row>
    <row r="21" spans="1:7" ht="15.75">
      <c r="A21" s="207" t="s">
        <v>1004</v>
      </c>
      <c r="B21" s="207" t="s">
        <v>955</v>
      </c>
      <c r="C21" s="230"/>
      <c r="G21" t="s">
        <v>1056</v>
      </c>
    </row>
    <row r="22" spans="1:7" ht="15.75">
      <c r="A22" s="207" t="s">
        <v>1004</v>
      </c>
      <c r="B22" s="207" t="s">
        <v>955</v>
      </c>
      <c r="C22" s="230" t="s">
        <v>970</v>
      </c>
      <c r="G22" t="s">
        <v>196</v>
      </c>
    </row>
    <row r="23" spans="1:3" ht="15.75">
      <c r="A23" s="206" t="s">
        <v>1003</v>
      </c>
      <c r="B23" s="206" t="s">
        <v>997</v>
      </c>
      <c r="C23" s="229" t="s">
        <v>971</v>
      </c>
    </row>
    <row r="24" spans="1:4" ht="15.75">
      <c r="A24" s="206" t="s">
        <v>1003</v>
      </c>
      <c r="B24" s="206" t="s">
        <v>997</v>
      </c>
      <c r="C24" s="230" t="s">
        <v>972</v>
      </c>
      <c r="D24" s="36" t="s">
        <v>1007</v>
      </c>
    </row>
    <row r="25" spans="1:3" ht="15.75">
      <c r="A25" s="206" t="s">
        <v>1003</v>
      </c>
      <c r="B25" s="206" t="s">
        <v>997</v>
      </c>
      <c r="C25" s="230" t="s">
        <v>973</v>
      </c>
    </row>
    <row r="26" spans="1:3" ht="15.75">
      <c r="A26" s="206" t="s">
        <v>1003</v>
      </c>
      <c r="B26" s="206" t="s">
        <v>997</v>
      </c>
      <c r="C26" s="230" t="s">
        <v>974</v>
      </c>
    </row>
    <row r="27" spans="1:3" ht="15.75">
      <c r="A27" s="206" t="s">
        <v>1003</v>
      </c>
      <c r="B27" s="206" t="s">
        <v>997</v>
      </c>
      <c r="C27" s="230" t="s">
        <v>975</v>
      </c>
    </row>
    <row r="28" spans="1:3" ht="15.75">
      <c r="A28" s="206" t="s">
        <v>1003</v>
      </c>
      <c r="B28" s="206" t="s">
        <v>997</v>
      </c>
      <c r="C28" s="230" t="s">
        <v>976</v>
      </c>
    </row>
    <row r="29" spans="1:3" ht="15.75">
      <c r="A29" s="209" t="s">
        <v>1005</v>
      </c>
      <c r="B29" s="209" t="s">
        <v>998</v>
      </c>
      <c r="C29" s="229" t="s">
        <v>977</v>
      </c>
    </row>
    <row r="30" spans="1:4" ht="15.75">
      <c r="A30" s="209" t="s">
        <v>1005</v>
      </c>
      <c r="B30" s="209" t="s">
        <v>998</v>
      </c>
      <c r="C30" s="230" t="s">
        <v>978</v>
      </c>
      <c r="D30" s="36" t="s">
        <v>1007</v>
      </c>
    </row>
    <row r="31" spans="1:3" ht="15.75">
      <c r="A31" s="209" t="s">
        <v>1005</v>
      </c>
      <c r="B31" s="209" t="s">
        <v>998</v>
      </c>
      <c r="C31" s="230" t="s">
        <v>979</v>
      </c>
    </row>
    <row r="32" spans="1:3" ht="15.75">
      <c r="A32" s="209" t="s">
        <v>1005</v>
      </c>
      <c r="B32" s="209" t="s">
        <v>998</v>
      </c>
      <c r="C32" s="230" t="s">
        <v>980</v>
      </c>
    </row>
    <row r="33" spans="1:3" ht="15.75">
      <c r="A33" s="209" t="s">
        <v>1005</v>
      </c>
      <c r="B33" s="209" t="s">
        <v>998</v>
      </c>
      <c r="C33" s="230" t="s">
        <v>981</v>
      </c>
    </row>
    <row r="34" spans="1:3" ht="15.75">
      <c r="A34" s="209"/>
      <c r="B34" s="209"/>
      <c r="C34" s="230" t="s">
        <v>1058</v>
      </c>
    </row>
    <row r="35" spans="1:3" ht="15.75">
      <c r="A35" s="209"/>
      <c r="B35" s="209"/>
      <c r="C35" s="230" t="s">
        <v>982</v>
      </c>
    </row>
    <row r="36" spans="1:3" ht="15.75">
      <c r="A36" s="209" t="s">
        <v>1005</v>
      </c>
      <c r="B36" s="209" t="s">
        <v>998</v>
      </c>
      <c r="C36" s="230" t="s">
        <v>1103</v>
      </c>
    </row>
    <row r="37" spans="1:3" ht="15.75">
      <c r="A37" s="205" t="s">
        <v>1002</v>
      </c>
      <c r="B37" s="205" t="s">
        <v>999</v>
      </c>
      <c r="C37" s="229" t="s">
        <v>983</v>
      </c>
    </row>
    <row r="38" spans="1:4" ht="15.75">
      <c r="A38" s="205" t="s">
        <v>1002</v>
      </c>
      <c r="B38" s="205" t="s">
        <v>999</v>
      </c>
      <c r="C38" s="230" t="s">
        <v>984</v>
      </c>
      <c r="D38" s="36" t="s">
        <v>1007</v>
      </c>
    </row>
    <row r="39" spans="1:3" ht="15.75">
      <c r="A39" s="205" t="s">
        <v>1002</v>
      </c>
      <c r="B39" s="205" t="s">
        <v>999</v>
      </c>
      <c r="C39" s="230" t="s">
        <v>985</v>
      </c>
    </row>
    <row r="40" spans="1:3" ht="15.75">
      <c r="A40" s="205" t="s">
        <v>1002</v>
      </c>
      <c r="B40" s="205" t="s">
        <v>999</v>
      </c>
      <c r="C40" s="230" t="s">
        <v>986</v>
      </c>
    </row>
    <row r="41" spans="1:3" ht="28.5">
      <c r="A41" s="276" t="s">
        <v>1038</v>
      </c>
      <c r="B41" s="276" t="s">
        <v>1039</v>
      </c>
      <c r="C41" s="229" t="s">
        <v>987</v>
      </c>
    </row>
    <row r="42" spans="1:3" ht="15.75">
      <c r="A42" s="276"/>
      <c r="B42" s="276"/>
      <c r="C42" s="230" t="s">
        <v>988</v>
      </c>
    </row>
    <row r="43" spans="1:3" ht="15.75">
      <c r="A43" s="279">
        <v>6</v>
      </c>
      <c r="B43" s="279" t="s">
        <v>1029</v>
      </c>
      <c r="C43" s="229" t="s">
        <v>989</v>
      </c>
    </row>
    <row r="44" spans="1:4" ht="15.75">
      <c r="A44" s="279">
        <v>6</v>
      </c>
      <c r="B44" s="279" t="s">
        <v>1029</v>
      </c>
      <c r="C44" s="230" t="s">
        <v>990</v>
      </c>
      <c r="D44" s="36" t="s">
        <v>1007</v>
      </c>
    </row>
    <row r="45" spans="1:3" ht="15.75">
      <c r="A45" s="277"/>
      <c r="B45" s="277"/>
      <c r="C45" s="230"/>
    </row>
    <row r="46" spans="1:3" ht="15.75">
      <c r="A46" s="278"/>
      <c r="B46" s="278"/>
      <c r="C46" s="230" t="s">
        <v>991</v>
      </c>
    </row>
    <row r="47" ht="14.25">
      <c r="C47" s="198"/>
    </row>
    <row r="48" ht="14.25">
      <c r="C48" s="198"/>
    </row>
    <row r="49" ht="14.25">
      <c r="C49" s="198"/>
    </row>
    <row r="50" ht="14.25">
      <c r="C50" s="231" t="s">
        <v>992</v>
      </c>
    </row>
    <row r="51" ht="15">
      <c r="C51" s="232" t="s">
        <v>993</v>
      </c>
    </row>
    <row r="52" ht="15">
      <c r="C52" s="232" t="s">
        <v>994</v>
      </c>
    </row>
    <row r="53" ht="14.25">
      <c r="C53" s="198"/>
    </row>
    <row r="54" ht="12.75" customHeight="1">
      <c r="C54" s="198"/>
    </row>
    <row r="55" spans="3:4" ht="14.25">
      <c r="C55" s="198" t="s">
        <v>995</v>
      </c>
      <c r="D55" s="24"/>
    </row>
    <row r="56" spans="3:4" ht="14.25">
      <c r="C56" s="198" t="s">
        <v>996</v>
      </c>
      <c r="D56" s="24"/>
    </row>
    <row r="64" ht="14.25">
      <c r="C64" s="186"/>
    </row>
    <row r="70" ht="14.25">
      <c r="C70" s="187"/>
    </row>
    <row r="71" ht="14.25">
      <c r="C71" s="187"/>
    </row>
    <row r="72" ht="14.25">
      <c r="C72" s="187"/>
    </row>
    <row r="73" ht="14.25">
      <c r="C73" s="187"/>
    </row>
    <row r="74" ht="14.25">
      <c r="C74" s="187"/>
    </row>
    <row r="75" ht="14.25">
      <c r="C75" s="187"/>
    </row>
    <row r="77" ht="14.25">
      <c r="C77" s="13"/>
    </row>
    <row r="79" ht="14.25">
      <c r="C79" s="13"/>
    </row>
    <row r="81" ht="14.25">
      <c r="C81" s="13"/>
    </row>
    <row r="83" ht="14.25">
      <c r="C83" s="13"/>
    </row>
    <row r="85" ht="14.25">
      <c r="C85" s="13"/>
    </row>
    <row r="86" ht="14.25">
      <c r="C86" s="13"/>
    </row>
    <row r="87" ht="14.25">
      <c r="C87" s="13"/>
    </row>
    <row r="88" ht="14.25">
      <c r="C88" s="13"/>
    </row>
    <row r="90" ht="14.25">
      <c r="C90" s="195"/>
    </row>
    <row r="91" ht="14.25">
      <c r="C91" s="195"/>
    </row>
    <row r="92" ht="14.25">
      <c r="C92" s="195"/>
    </row>
    <row r="93" ht="14.25">
      <c r="C93" s="195"/>
    </row>
    <row r="94" ht="14.25">
      <c r="C94" s="195"/>
    </row>
    <row r="95" ht="14.25">
      <c r="C95"/>
    </row>
    <row r="96" ht="14.25">
      <c r="C96" s="196"/>
    </row>
    <row r="97" ht="15.75">
      <c r="C97" s="197"/>
    </row>
    <row r="98" ht="14.25">
      <c r="C98" s="196"/>
    </row>
    <row r="99" ht="15.75">
      <c r="C99" s="197"/>
    </row>
    <row r="100" ht="15.75">
      <c r="C100" s="197"/>
    </row>
    <row r="101" ht="15.75">
      <c r="C101" s="197"/>
    </row>
    <row r="102" ht="15.75">
      <c r="C102" s="197"/>
    </row>
    <row r="103" ht="15.75">
      <c r="C103" s="197"/>
    </row>
    <row r="104" ht="15.75">
      <c r="C104" s="197"/>
    </row>
    <row r="105" ht="15.75">
      <c r="C105" s="197"/>
    </row>
    <row r="107" ht="14.25">
      <c r="C107" s="198"/>
    </row>
    <row r="108" ht="14.25">
      <c r="C108"/>
    </row>
    <row r="109" ht="14.25">
      <c r="C109"/>
    </row>
    <row r="110" ht="14.25">
      <c r="C110"/>
    </row>
    <row r="111" ht="14.25">
      <c r="C111"/>
    </row>
    <row r="112" ht="14.25">
      <c r="C112"/>
    </row>
    <row r="113" ht="14.25">
      <c r="C113"/>
    </row>
    <row r="114" ht="14.25">
      <c r="C114"/>
    </row>
    <row r="115" ht="14.25">
      <c r="C115"/>
    </row>
    <row r="116" ht="14.25">
      <c r="C116"/>
    </row>
    <row r="117" ht="14.25">
      <c r="C117"/>
    </row>
    <row r="118" ht="14.25">
      <c r="C118"/>
    </row>
    <row r="119" ht="14.25">
      <c r="C119"/>
    </row>
    <row r="120" ht="14.25">
      <c r="C120"/>
    </row>
    <row r="121" ht="14.25">
      <c r="C121" s="198"/>
    </row>
    <row r="122" ht="14.25">
      <c r="C122"/>
    </row>
    <row r="123" ht="14.25">
      <c r="C123" s="198"/>
    </row>
    <row r="124" ht="14.25">
      <c r="C124" s="198"/>
    </row>
  </sheetData>
  <conditionalFormatting sqref="A46:B46 A6:B42">
    <cfRule type="cellIs" priority="1" dxfId="1" operator="equal" stopIfTrue="1">
      <formula>"DNP"</formula>
    </cfRule>
    <cfRule type="cellIs" priority="2" dxfId="2" operator="equal" stopIfTrue="1">
      <formula>"???"</formula>
    </cfRule>
  </conditionalFormatting>
  <hyperlinks>
    <hyperlink ref="C51" r:id="rId1" display="http://www.ieee802.org/15/pub/TG4a.html"/>
    <hyperlink ref="C52" r:id="rId2" display="ftp://ftp.802wirelessworld.com/15/04/15-04-0247-03-004a-tg4a-down-selection-voting-procedure.doc"/>
  </hyperlinks>
  <printOptions/>
  <pageMargins left="0.75" right="0.75" top="1" bottom="1" header="0.5" footer="0.5"/>
  <pageSetup horizontalDpi="300" verticalDpi="3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E14">
      <selection activeCell="H19" sqref="H19"/>
    </sheetView>
  </sheetViews>
  <sheetFormatPr defaultColWidth="9.00390625" defaultRowHeight="14.25"/>
  <cols>
    <col min="3" max="3" width="27.50390625" style="0" customWidth="1"/>
    <col min="4" max="4" width="12.25390625" style="36" customWidth="1"/>
    <col min="5" max="5" width="11.50390625" style="36" customWidth="1"/>
  </cols>
  <sheetData>
    <row r="2" spans="1:2" ht="14.25">
      <c r="A2">
        <v>1</v>
      </c>
      <c r="B2" s="168" t="s">
        <v>803</v>
      </c>
    </row>
    <row r="3" spans="1:2" ht="14.25">
      <c r="A3">
        <v>2</v>
      </c>
      <c r="B3" t="s">
        <v>804</v>
      </c>
    </row>
    <row r="4" spans="1:2" ht="14.25">
      <c r="A4">
        <v>3</v>
      </c>
      <c r="B4" t="s">
        <v>805</v>
      </c>
    </row>
    <row r="5" spans="1:2" ht="14.25">
      <c r="A5">
        <v>4</v>
      </c>
      <c r="B5" t="s">
        <v>806</v>
      </c>
    </row>
    <row r="6" spans="1:2" ht="14.25">
      <c r="A6">
        <v>5</v>
      </c>
      <c r="B6" t="s">
        <v>807</v>
      </c>
    </row>
    <row r="16" ht="14.25"/>
    <row r="17" ht="14.25"/>
    <row r="18" ht="14.25"/>
    <row r="19" ht="14.25"/>
    <row r="20" ht="14.25"/>
    <row r="21" spans="2:5" ht="30">
      <c r="B21" s="169" t="s">
        <v>616</v>
      </c>
      <c r="C21" s="170" t="s">
        <v>615</v>
      </c>
      <c r="D21" s="171" t="s">
        <v>619</v>
      </c>
      <c r="E21" s="171" t="s">
        <v>618</v>
      </c>
    </row>
    <row r="22" spans="2:5" ht="28.5">
      <c r="B22" s="34">
        <v>3.1</v>
      </c>
      <c r="C22" s="35" t="s">
        <v>614</v>
      </c>
      <c r="D22" s="16" t="s">
        <v>609</v>
      </c>
      <c r="E22" s="36" t="s">
        <v>608</v>
      </c>
    </row>
    <row r="23" spans="2:5" ht="14.25">
      <c r="B23" s="34">
        <v>3.4</v>
      </c>
      <c r="C23" s="35" t="s">
        <v>294</v>
      </c>
      <c r="D23" s="36" t="s">
        <v>609</v>
      </c>
      <c r="E23" s="36" t="s">
        <v>608</v>
      </c>
    </row>
    <row r="24" spans="2:5" ht="14.25">
      <c r="B24" s="34">
        <v>3.5</v>
      </c>
      <c r="C24" s="35" t="s">
        <v>613</v>
      </c>
      <c r="D24" s="36" t="s">
        <v>609</v>
      </c>
      <c r="E24" s="36" t="s">
        <v>608</v>
      </c>
    </row>
    <row r="25" spans="2:5" ht="28.5">
      <c r="B25" s="34">
        <v>5.1</v>
      </c>
      <c r="C25" s="35" t="s">
        <v>610</v>
      </c>
      <c r="D25" s="36" t="s">
        <v>609</v>
      </c>
      <c r="E25" s="36" t="s">
        <v>608</v>
      </c>
    </row>
    <row r="26" spans="2:5" ht="14.25">
      <c r="B26" s="34">
        <v>5.11</v>
      </c>
      <c r="C26" s="35" t="s">
        <v>85</v>
      </c>
      <c r="D26" s="36" t="s">
        <v>609</v>
      </c>
      <c r="E26" s="36" t="s">
        <v>608</v>
      </c>
    </row>
    <row r="27" spans="2:5" ht="14.25">
      <c r="B27" s="34">
        <v>5.2</v>
      </c>
      <c r="C27" s="35" t="s">
        <v>612</v>
      </c>
      <c r="D27" s="36" t="s">
        <v>609</v>
      </c>
      <c r="E27" s="36" t="s">
        <v>608</v>
      </c>
    </row>
    <row r="28" spans="2:5" ht="28.5">
      <c r="B28" s="34" t="s">
        <v>617</v>
      </c>
      <c r="C28" s="35" t="s">
        <v>620</v>
      </c>
      <c r="D28" s="36" t="s">
        <v>609</v>
      </c>
      <c r="E28" s="36" t="s">
        <v>608</v>
      </c>
    </row>
    <row r="29" spans="2:5" ht="28.5">
      <c r="B29" s="34">
        <v>5.4</v>
      </c>
      <c r="C29" s="35" t="s">
        <v>611</v>
      </c>
      <c r="D29" s="36" t="s">
        <v>609</v>
      </c>
      <c r="E29" s="36" t="s">
        <v>608</v>
      </c>
    </row>
    <row r="30" spans="2:5" ht="14.25">
      <c r="B30" s="34">
        <v>5.6</v>
      </c>
      <c r="C30" s="35" t="s">
        <v>75</v>
      </c>
      <c r="D30" s="36" t="s">
        <v>609</v>
      </c>
      <c r="E30" s="36" t="s">
        <v>608</v>
      </c>
    </row>
    <row r="31" spans="2:5" ht="14.25">
      <c r="B31" s="34">
        <v>5.7</v>
      </c>
      <c r="C31" s="35" t="s">
        <v>77</v>
      </c>
      <c r="D31" s="36" t="s">
        <v>609</v>
      </c>
      <c r="E31" s="36" t="s">
        <v>608</v>
      </c>
    </row>
    <row r="32" spans="2:5" ht="14.25">
      <c r="B32" s="34">
        <v>5.8</v>
      </c>
      <c r="C32" s="35" t="s">
        <v>79</v>
      </c>
      <c r="D32" s="36" t="s">
        <v>609</v>
      </c>
      <c r="E32" s="36" t="s">
        <v>608</v>
      </c>
    </row>
    <row r="33" spans="2:5" ht="14.25">
      <c r="B33" s="34">
        <v>5.9</v>
      </c>
      <c r="C33" s="35" t="s">
        <v>81</v>
      </c>
      <c r="D33" s="36" t="s">
        <v>609</v>
      </c>
      <c r="E33" s="36" t="s">
        <v>608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innov8rs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15-05-0125-01-004a</dc:title>
  <dc:subject>-alt-phy-proposal-categorization-matrix</dc:subject>
  <dc:creator>Jack Pardee</dc:creator>
  <cp:keywords/>
  <dc:description>Cat 4a Expedition Team Members = 
Larry Arnett, Bob Hall, Pat Kinney, Jack Pardee</dc:description>
  <cp:lastModifiedBy>Jack Pardee</cp:lastModifiedBy>
  <cp:lastPrinted>2005-03-13T09:33:57Z</cp:lastPrinted>
  <dcterms:created xsi:type="dcterms:W3CDTF">2005-02-01T16:15:24Z</dcterms:created>
  <dcterms:modified xsi:type="dcterms:W3CDTF">2005-03-15T13:56:19Z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-1409563486</vt:i4>
  </property>
  <property fmtid="{D5CDD505-2E9C-101B-9397-08002B2CF9AE}" pid="3" name="_EmailSubject">
    <vt:lpwstr/>
  </property>
  <property fmtid="{D5CDD505-2E9C-101B-9397-08002B2CF9AE}" pid="4" name="_AuthorEmail">
    <vt:lpwstr>Jack.Pardee@innov8rs.biz</vt:lpwstr>
  </property>
  <property fmtid="{D5CDD505-2E9C-101B-9397-08002B2CF9AE}" pid="5" name="_AuthorEmailDisplayName">
    <vt:lpwstr>Jack Pardee</vt:lpwstr>
  </property>
</Properties>
</file>