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-A-1" sheetId="1" r:id="rId1"/>
    <sheet name="AudioVisual" sheetId="2" r:id="rId2"/>
  </sheets>
  <definedNames>
    <definedName name="all">#REF!</definedName>
    <definedName name="circular">#REF!</definedName>
    <definedName name="_xlnm.Print_Area" localSheetId="0">'Agenda-A-1'!$A$1:$H$302</definedName>
    <definedName name="_xlnm.Print_Titles" localSheetId="1">'AudioVisual'!$1:$2</definedName>
    <definedName name="Z_E764EE67_CA44_4B34_823D_893379A920B1_.wvu.Cols" localSheetId="0" hidden="1">'Agenda-A-1'!$I:$I</definedName>
    <definedName name="Z_E764EE67_CA44_4B34_823D_893379A920B1_.wvu.Cols" localSheetId="1" hidden="1">'AudioVisual'!$U:$V</definedName>
    <definedName name="Z_E764EE67_CA44_4B34_823D_893379A920B1_.wvu.FilterData" localSheetId="0" hidden="1">'Agenda-A-1'!$D$3:$D$364</definedName>
    <definedName name="Z_E764EE67_CA44_4B34_823D_893379A920B1_.wvu.PrintArea" localSheetId="0" hidden="1">'Agenda-A-1'!$A$3:$H$302</definedName>
    <definedName name="Z_E764EE67_CA44_4B34_823D_893379A920B1_.wvu.PrintArea" localSheetId="1" hidden="1">'AudioVisual'!$A$1:$U$158</definedName>
    <definedName name="Z_E764EE67_CA44_4B34_823D_893379A920B1_.wvu.PrintTitles" localSheetId="1" hidden="1">'AudioVisual'!$1:$2</definedName>
    <definedName name="Z_E764EE67_CA44_4B34_823D_893379A920B1_.wvu.Rows" localSheetId="0" hidden="1">'Agenda-A-1'!$10:$14,'Agenda-A-1'!$18:$18,'Agenda-A-1'!#REF!</definedName>
    <definedName name="Z_F37DB0C0_D2D7_11D5_950B_0030AB07C715_.wvu.Cols" localSheetId="0" hidden="1">'Agenda-A-1'!$I:$I</definedName>
    <definedName name="Z_F37DB0C0_D2D7_11D5_950B_0030AB07C715_.wvu.Cols" localSheetId="1" hidden="1">'AudioVisual'!$U:$V</definedName>
    <definedName name="Z_F37DB0C0_D2D7_11D5_950B_0030AB07C715_.wvu.FilterData" localSheetId="0" hidden="1">'Agenda-A-1'!$D$3:$D$364</definedName>
    <definedName name="Z_F37DB0C0_D2D7_11D5_950B_0030AB07C715_.wvu.PrintArea" localSheetId="0" hidden="1">'Agenda-A-1'!$A$3:$H$302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<sst xmlns="http://schemas.openxmlformats.org/spreadsheetml/2006/main" count="734" uniqueCount="312">
  <si>
    <t>7-8:30p</t>
  </si>
  <si>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</si>
  <si>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</si>
  <si>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</si>
  <si>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</si>
  <si>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</si>
  <si>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</si>
  <si>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</si>
  <si>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</si>
  <si>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1-5p</t>
  </si>
  <si>
    <t>1-10p</t>
  </si>
  <si>
    <t>3:30-9:30p</t>
  </si>
  <si>
    <t>8-9:30p</t>
  </si>
  <si>
    <t>8a-5:30p</t>
  </si>
  <si>
    <t>1-5:30p</t>
  </si>
  <si>
    <t>6:30-9p</t>
  </si>
  <si>
    <t>1-9:30p</t>
  </si>
  <si>
    <t>8-9a</t>
  </si>
  <si>
    <t>9:30a-12n</t>
  </si>
  <si>
    <t>Date:</t>
  </si>
  <si>
    <t>Tax</t>
  </si>
  <si>
    <t xml:space="preserve"> </t>
  </si>
  <si>
    <t>No. of </t>
  </si>
  <si>
    <t>Meeting </t>
  </si>
  <si>
    <t>People:</t>
  </si>
  <si>
    <t>Sun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</si>
  <si>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</si>
  <si>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</si>
  <si>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</si>
  <si>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</si>
  <si>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</si>
  <si>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</si>
  <si>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</si>
  <si>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</si>
  <si>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</si>
  <si>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</si>
  <si>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</si>
  <si>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</si>
  <si>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</si>
  <si>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</si>
  <si>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</si>
  <si>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</si>
  <si>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</si>
  <si>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</si>
  <si>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</si>
  <si>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</si>
  <si>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</si>
  <si>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</si>
  <si>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</si>
  <si>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</si>
  <si>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</si>
  <si>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</si>
  <si>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</si>
  <si>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</si>
  <si>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</si>
  <si>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</si>
  <si>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</si>
  <si>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</si>
  <si>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</si>
  <si>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</si>
  <si>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</si>
  <si>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</si>
  <si>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</si>
  <si>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</si>
  <si>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</si>
  <si>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7-10p</t>
  </si>
  <si>
    <t>See special set up.</t>
  </si>
  <si>
    <t>mixer</t>
  </si>
  <si>
    <t>Less Discount</t>
  </si>
  <si>
    <t>cable</t>
  </si>
  <si>
    <t>REC</t>
  </si>
  <si>
    <t>6:30-11p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</si>
  <si>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</si>
  <si>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</si>
  <si>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</si>
  <si>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</si>
  <si>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</si>
  <si>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</si>
  <si>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</si>
  <si>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 xml:space="preserve">5 MRS: 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</si>
  <si>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</si>
  <si>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</si>
  <si>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</si>
  <si>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</si>
  <si>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</si>
  <si>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</si>
  <si>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</si>
  <si>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</si>
  <si>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</si>
  <si>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</si>
  <si>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</si>
  <si>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</si>
  <si>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</si>
  <si>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</si>
  <si>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</si>
  <si>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</si>
  <si>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</si>
  <si>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</si>
  <si>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</si>
  <si>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</si>
  <si>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MR: 18US+70TH</t>
  </si>
  <si>
    <t>1 MR-REC-800</t>
  </si>
  <si>
    <t>6 MRS: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</si>
  <si>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</si>
  <si>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</si>
  <si>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</si>
  <si>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</si>
  <si>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</si>
  <si>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</si>
  <si>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</si>
  <si>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</si>
  <si>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</si>
  <si>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</si>
  <si>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</si>
  <si>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</si>
  <si>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</si>
  <si>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</si>
  <si>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</si>
  <si>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</si>
  <si>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</si>
  <si>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</si>
  <si>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</si>
  <si>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</si>
  <si>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7:30-9p</t>
  </si>
  <si>
    <t>BR+XC</t>
  </si>
  <si>
    <t>WMA Mtg</t>
  </si>
  <si>
    <t>SR+HM+PD+HT+OH</t>
  </si>
  <si>
    <t>Special Set up</t>
  </si>
  <si>
    <t>8a-5p</t>
  </si>
  <si>
    <t>5-6:30p</t>
  </si>
  <si>
    <t>600-800</t>
  </si>
  <si>
    <t>Missouri Pacific</t>
  </si>
  <si>
    <t>Texas Special</t>
  </si>
  <si>
    <t>Grand B</t>
  </si>
  <si>
    <t>Grand D-F</t>
  </si>
  <si>
    <t>Wabash Cannonball</t>
  </si>
  <si>
    <t>Grand F</t>
  </si>
  <si>
    <t>Grand DE</t>
  </si>
  <si>
    <t>Regency C</t>
  </si>
  <si>
    <t>Grand A</t>
  </si>
  <si>
    <t>Grand C</t>
  </si>
  <si>
    <t>Colorado Eagle</t>
  </si>
  <si>
    <t>Regency B</t>
  </si>
  <si>
    <t>Regency A</t>
  </si>
  <si>
    <t xml:space="preserve">Texas Special </t>
  </si>
  <si>
    <t>Illinois Central</t>
  </si>
  <si>
    <t>Burlington</t>
  </si>
  <si>
    <t>Grand D</t>
  </si>
  <si>
    <t>Grand E</t>
  </si>
  <si>
    <t>Meeting Specs of Each Individual Working Group: (Estimated Only)-updated Feb.8/02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</si>
  <si>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</si>
  <si>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</si>
  <si>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</si>
  <si>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</si>
  <si>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</si>
  <si>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</si>
  <si>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SR:50</t>
  </si>
  <si>
    <t>1 MR: SR-300/160</t>
  </si>
  <si>
    <t>1 MR: SR-140</t>
  </si>
  <si>
    <t>1 MR: SR-80</t>
  </si>
  <si>
    <t>802 Registration Desk:  Atrium B -  Hours:  Sun 5-9p,   Mon-Thu:  8a-5p</t>
  </si>
  <si>
    <t>802 Registration Office:   Meteor -  Hours:  Sun 5-9p,   Mon-Fri:  7:30a-5p</t>
  </si>
  <si>
    <t>SR+OH+XC</t>
  </si>
  <si>
    <t>Regency ABC</t>
  </si>
  <si>
    <t>New York Central</t>
  </si>
  <si>
    <t>Knickerbocker+Jefferson</t>
  </si>
  <si>
    <t>8a-9:30p</t>
  </si>
  <si>
    <t>SR</t>
  </si>
  <si>
    <t>SR+XC</t>
  </si>
  <si>
    <t>Knickerbocker</t>
  </si>
  <si>
    <t>Jefferson</t>
  </si>
  <si>
    <t>Frisco</t>
  </si>
  <si>
    <t>6:30-8:30p</t>
  </si>
  <si>
    <t>8:30-9:30p</t>
  </si>
  <si>
    <t>2 MRS:</t>
  </si>
  <si>
    <t>1 MR: SR-35</t>
  </si>
  <si>
    <t>New York</t>
  </si>
  <si>
    <t>1 MR: BR-12/SR-30</t>
  </si>
  <si>
    <t>Illinois+New York</t>
  </si>
  <si>
    <t>Grand EF</t>
  </si>
  <si>
    <t>Grand BC</t>
  </si>
  <si>
    <t>Illinois(+NewYork)</t>
  </si>
  <si>
    <t>Frisco+Burlington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</si>
  <si>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</si>
  <si>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</si>
  <si>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</si>
  <si>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</si>
  <si>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</si>
  <si>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</si>
  <si>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</si>
  <si>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</si>
  <si>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20+6</t>
  </si>
  <si>
    <t>Illinois+NewYork Central</t>
  </si>
  <si>
    <t>Grand E(+D)</t>
  </si>
  <si>
    <t>Salon A [S]</t>
  </si>
  <si>
    <t>Salon AB [S]</t>
  </si>
  <si>
    <t>Salon B [S]</t>
  </si>
  <si>
    <t>Salon C [S]</t>
  </si>
  <si>
    <t>Salon A(+B) [S]</t>
  </si>
  <si>
    <t>Requires extra chairs</t>
  </si>
  <si>
    <t>18US+70TH+OH</t>
  </si>
  <si>
    <t>Use equipment from previous special set.</t>
  </si>
  <si>
    <t>Extra chairs</t>
  </si>
  <si>
    <t>See special room set.</t>
  </si>
  <si>
    <t>Use equipment from previous set.</t>
  </si>
  <si>
    <t>Extra Chairs</t>
  </si>
  <si>
    <t>SR+HT+HM+PD+XC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</si>
  <si>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</si>
  <si>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</si>
  <si>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</si>
  <si>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</si>
  <si>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</si>
  <si>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ZigBee</t>
  </si>
  <si>
    <t>WG Chair’s Meeting</t>
  </si>
  <si>
    <t>Joint Opening Plenary</t>
  </si>
  <si>
    <t xml:space="preserve">802.11/802.15 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</si>
  <si>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</si>
  <si>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</si>
  <si>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</si>
  <si>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</si>
  <si>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</si>
  <si>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</si>
  <si>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</si>
  <si>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TG1</t>
  </si>
  <si>
    <t>TG2</t>
  </si>
  <si>
    <t>TG4</t>
  </si>
  <si>
    <t>WirelessMAN TGa</t>
  </si>
  <si>
    <t>WirelessMAN TG2</t>
  </si>
  <si>
    <t>TGG</t>
  </si>
  <si>
    <t>TGE (QoS)</t>
  </si>
  <si>
    <t>TGH</t>
  </si>
  <si>
    <t>TGI</t>
  </si>
  <si>
    <t>TG3</t>
  </si>
  <si>
    <t>High-Speed Mobile Wireless Data</t>
  </si>
  <si>
    <t>Tutorial #1:</t>
  </si>
  <si>
    <t>CSMA/CD (10G-Editor's Mtg)</t>
  </si>
  <si>
    <t>Dedicated Short Range Communications</t>
  </si>
  <si>
    <t>Tutorial #2:</t>
  </si>
  <si>
    <t>SG3a</t>
  </si>
  <si>
    <t>CSMA/CD –10G(ae) Opening Plenary</t>
  </si>
  <si>
    <t>CSMA/CD –EFM Opening Plenary</t>
  </si>
  <si>
    <t xml:space="preserve">RPR </t>
  </si>
  <si>
    <t>CSMA/CD - (DTE Power)</t>
  </si>
  <si>
    <t>WirelessMAN TGa PHY</t>
  </si>
  <si>
    <t>WirelessMAN TGa MAC</t>
  </si>
  <si>
    <t>TGF</t>
  </si>
  <si>
    <t>PC</t>
  </si>
  <si>
    <t>802.11/802.15</t>
  </si>
  <si>
    <t>WNG SC</t>
  </si>
  <si>
    <t>CSMA/CD (10G-Breakout #1)</t>
  </si>
  <si>
    <t>CSMA/CD (10G-Breakout #2)</t>
  </si>
  <si>
    <t>CSMA/CD - (EFM EPON)</t>
  </si>
  <si>
    <t>CSMA/CD - (EFM Fiber Optics)</t>
  </si>
  <si>
    <t>CSMA/CD - (EFM Copper)</t>
  </si>
  <si>
    <t>RPR #1</t>
  </si>
  <si>
    <t>RPR #2</t>
  </si>
  <si>
    <t>RPR #3</t>
  </si>
  <si>
    <t>WirelessMAN Profiles</t>
  </si>
  <si>
    <t>Tutorial #3:</t>
  </si>
  <si>
    <t>Ultra-Wideband Communications</t>
  </si>
  <si>
    <t>Tutorial #4:</t>
  </si>
  <si>
    <t>TGE</t>
  </si>
  <si>
    <t>Technical Plenary</t>
  </si>
  <si>
    <t>CSMA/CD - (EFM Copper+OAM)</t>
  </si>
  <si>
    <t>WLAN Full Working Group</t>
  </si>
  <si>
    <t>WPAN Full Working Group</t>
  </si>
  <si>
    <t>CSMA/CD - (EFM OAM)</t>
  </si>
  <si>
    <t>Social Reception</t>
  </si>
  <si>
    <t>WG Chair's Advisory Committee Meeting</t>
  </si>
  <si>
    <t>CSMA/CD - (10G Closing Plenary)</t>
  </si>
  <si>
    <t>CSMA/CD - (EFM Closing Plenary)</t>
  </si>
  <si>
    <t>TGI (SEC)</t>
  </si>
  <si>
    <t>CSMA/CD WG Closing Plenary</t>
  </si>
  <si>
    <t>RPR Closing Plenary</t>
  </si>
  <si>
    <t>RAC Meeting</t>
  </si>
  <si>
    <t>WirelessMAN (Editor's Mtg)</t>
  </si>
  <si>
    <t>WLAN Closing Plenary</t>
  </si>
  <si>
    <t>WPAN Closing Plenary</t>
  </si>
  <si>
    <t xml:space="preserve">WirelessMAN WG Closing Plenary </t>
  </si>
  <si>
    <t>Form a Study Group on Hi-Speed Mobile Data</t>
  </si>
  <si>
    <t>802 R-Reg</t>
  </si>
  <si>
    <t>Radio Regulatory WG</t>
  </si>
  <si>
    <t>Midnight Special</t>
  </si>
  <si>
    <t>RPR Alliance</t>
  </si>
  <si>
    <t>1 MR: BR+XC-20</t>
  </si>
  <si>
    <t>Gigabit Millimeter-Wave Radio</t>
  </si>
  <si>
    <t>Grand Hall</t>
  </si>
  <si>
    <t>1 MR: BR-18 (includes RAC)</t>
  </si>
  <si>
    <t>802  Social</t>
  </si>
  <si>
    <t>Extra chairs.</t>
  </si>
  <si>
    <t>8-11a</t>
  </si>
  <si>
    <t>RPR Editors Meeting</t>
  </si>
  <si>
    <t>1-8p</t>
  </si>
  <si>
    <t>note: Salon B is available from 8p until Friday 10a for teardown</t>
  </si>
  <si>
    <t>9a-6p</t>
  </si>
  <si>
    <t>TG3 Ad Hoc Meeting</t>
  </si>
  <si>
    <r>
      <t>Sat</t>
    </r>
    <r>
      <rPr>
        <sz val="10"/>
        <rFont val="Arial"/>
        <family val="2"/>
      </rPr>
      <t xml:space="preserve"> 3/9/02</t>
    </r>
  </si>
  <si>
    <r>
      <t>Sun</t>
    </r>
    <r>
      <rPr>
        <sz val="10"/>
        <rFont val="Arial"/>
        <family val="2"/>
      </rPr>
      <t xml:space="preserve"> 3/10</t>
    </r>
  </si>
  <si>
    <t>9a-4:30p</t>
  </si>
  <si>
    <t>SEC Rules Sub-Committee</t>
  </si>
  <si>
    <t>CFI: 100Base-FX over dual single-mode fiber</t>
  </si>
  <si>
    <t>802.0</t>
  </si>
  <si>
    <t>Wireless Coexistence TG</t>
  </si>
  <si>
    <t>Breakout #1 [S]</t>
  </si>
  <si>
    <t>BR+XC+SP</t>
  </si>
  <si>
    <t>6-11p</t>
  </si>
  <si>
    <t>12n-3p</t>
  </si>
  <si>
    <t>WiMAX forum</t>
  </si>
  <si>
    <t>1 MR:</t>
  </si>
  <si>
    <t>802 COEX</t>
  </si>
  <si>
    <t>802 - CFI:</t>
  </si>
  <si>
    <t>802.16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</si>
</sst>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16" fontId="7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4" borderId="0" xfId="0" applyFont="1" applyFill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4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3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left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 outlineLevelRow="1" outlineLevelCol="2"/>
  <cols>
    <col min="1" max="1" width="9.421875" style="4" customWidth="1" outlineLevel="1"/>
    <col min="2" max="2" width="11.7109375" style="2" customWidth="1" outlineLevel="1"/>
    <col min="3" max="3" width="12.28125" style="134" customWidth="1" outlineLevel="1"/>
    <col min="4" max="4" width="42.28125" style="2" customWidth="1" outlineLevel="1"/>
    <col min="5" max="5" width="20.7109375" style="2" customWidth="1" outlineLevel="2"/>
    <col min="6" max="6" width="6.00390625" style="55" customWidth="1" outlineLevel="2"/>
    <col min="7" max="7" width="8.8515625" style="55" customWidth="1" outlineLevel="2"/>
    <col min="8" max="8" width="21.57421875" style="3" customWidth="1" outlineLevel="1"/>
    <col min="9" max="9" width="16.57421875" style="2" hidden="1" customWidth="1"/>
    <col min="10" max="14" width="9.140625" style="2" customWidth="1"/>
    <col min="15" max="15" width="9.57421875" style="2" bestFit="1" customWidth="1"/>
    <col min="16" max="16384" width="9.140625" style="2" customWidth="1"/>
  </cols>
  <sheetData>
    <row r="3" spans="4:8" ht="12.75">
      <c r="D3" s="93" t="s">
        <v>161</v>
      </c>
      <c r="H3" s="2"/>
    </row>
    <row r="4" spans="4:8" ht="12.75">
      <c r="D4" s="94"/>
      <c r="H4" s="2"/>
    </row>
    <row r="5" spans="4:8" ht="12.75">
      <c r="D5" s="93" t="s">
        <v>160</v>
      </c>
      <c r="H5" s="2"/>
    </row>
    <row r="6" spans="4:8" ht="12.75">
      <c r="D6" s="9"/>
      <c r="H6" s="2"/>
    </row>
    <row r="7" spans="7:8" ht="12.75">
      <c r="G7" s="56" t="s">
        <v>22</v>
      </c>
      <c r="H7" s="10" t="s">
        <v>23</v>
      </c>
    </row>
    <row r="8" spans="1:8" s="10" customFormat="1" ht="12.75">
      <c r="A8" s="6" t="s">
        <v>19</v>
      </c>
      <c r="B8" s="6" t="s">
        <v>2</v>
      </c>
      <c r="C8" s="135" t="s">
        <v>208</v>
      </c>
      <c r="D8" s="7" t="s">
        <v>207</v>
      </c>
      <c r="E8" s="6" t="s">
        <v>3</v>
      </c>
      <c r="F8" s="57" t="s">
        <v>72</v>
      </c>
      <c r="G8" s="57" t="s">
        <v>24</v>
      </c>
      <c r="H8" s="7" t="s">
        <v>4</v>
      </c>
    </row>
    <row r="9" s="10" customFormat="1" ht="12.75">
      <c r="C9" s="136"/>
    </row>
    <row r="10" spans="1:8" ht="12.75" outlineLevel="1">
      <c r="A10" s="123" t="s">
        <v>296</v>
      </c>
      <c r="B10" s="124" t="s">
        <v>294</v>
      </c>
      <c r="C10" s="137"/>
      <c r="D10" s="128" t="s">
        <v>212</v>
      </c>
      <c r="E10" s="107" t="s">
        <v>124</v>
      </c>
      <c r="F10" s="108">
        <v>14</v>
      </c>
      <c r="G10" s="108">
        <v>30</v>
      </c>
      <c r="H10" s="107" t="s">
        <v>131</v>
      </c>
    </row>
    <row r="11" spans="1:8" ht="12.75" outlineLevel="1">
      <c r="A11" s="131"/>
      <c r="B11" s="72"/>
      <c r="C11" s="138"/>
      <c r="D11" s="72"/>
      <c r="E11" s="72"/>
      <c r="F11" s="122"/>
      <c r="G11" s="122"/>
      <c r="H11" s="71"/>
    </row>
    <row r="12" spans="1:8" ht="12.75" outlineLevel="1">
      <c r="A12" s="131"/>
      <c r="B12" s="72"/>
      <c r="C12" s="138"/>
      <c r="D12" s="72"/>
      <c r="E12" s="72"/>
      <c r="F12" s="122"/>
      <c r="G12" s="122"/>
      <c r="H12" s="71"/>
    </row>
    <row r="13" spans="1:8" ht="12.75" outlineLevel="1">
      <c r="A13" s="123" t="s">
        <v>297</v>
      </c>
      <c r="B13" s="128" t="s">
        <v>298</v>
      </c>
      <c r="C13" s="137"/>
      <c r="D13" s="128" t="s">
        <v>212</v>
      </c>
      <c r="E13" s="128" t="s">
        <v>124</v>
      </c>
      <c r="F13" s="129">
        <v>14</v>
      </c>
      <c r="G13" s="129">
        <v>30</v>
      </c>
      <c r="H13" s="128" t="s">
        <v>131</v>
      </c>
    </row>
    <row r="14" spans="1:8" ht="12.75" outlineLevel="1">
      <c r="A14" s="127"/>
      <c r="B14" s="128"/>
      <c r="C14" s="137"/>
      <c r="D14" s="128"/>
      <c r="E14" s="128"/>
      <c r="F14" s="129"/>
      <c r="G14" s="129"/>
      <c r="H14" s="128"/>
    </row>
    <row r="15" spans="1:8" ht="12.75">
      <c r="A15" s="9" t="s">
        <v>25</v>
      </c>
      <c r="B15" s="2" t="s">
        <v>26</v>
      </c>
      <c r="C15" s="134" t="s">
        <v>209</v>
      </c>
      <c r="D15" s="2" t="s">
        <v>210</v>
      </c>
      <c r="E15" s="2" t="s">
        <v>124</v>
      </c>
      <c r="F15" s="55">
        <v>14</v>
      </c>
      <c r="G15" s="55">
        <v>30</v>
      </c>
      <c r="H15" s="2" t="s">
        <v>131</v>
      </c>
    </row>
    <row r="16" ht="12.75">
      <c r="A16" s="68">
        <v>37325</v>
      </c>
    </row>
    <row r="17" spans="1:8" ht="12.75">
      <c r="A17" s="4">
        <v>2002</v>
      </c>
      <c r="B17" s="2" t="s">
        <v>27</v>
      </c>
      <c r="C17" s="134">
        <v>802.11</v>
      </c>
      <c r="D17" s="2" t="s">
        <v>213</v>
      </c>
      <c r="E17" s="2" t="s">
        <v>124</v>
      </c>
      <c r="F17" s="55">
        <v>14</v>
      </c>
      <c r="G17" s="55">
        <v>30</v>
      </c>
      <c r="H17" s="2" t="s">
        <v>131</v>
      </c>
    </row>
    <row r="18" spans="4:8" ht="12.75" outlineLevel="1">
      <c r="D18" s="2" t="s">
        <v>125</v>
      </c>
      <c r="E18" s="2" t="s">
        <v>74</v>
      </c>
      <c r="F18" s="55">
        <v>8</v>
      </c>
      <c r="G18" s="55">
        <v>18</v>
      </c>
      <c r="H18" s="2" t="s">
        <v>141</v>
      </c>
    </row>
    <row r="20" spans="2:8" ht="12.75">
      <c r="B20" s="54" t="s">
        <v>65</v>
      </c>
      <c r="C20" s="139" t="s">
        <v>301</v>
      </c>
      <c r="D20" s="132" t="s">
        <v>299</v>
      </c>
      <c r="E20" s="54" t="s">
        <v>74</v>
      </c>
      <c r="F20" s="58">
        <v>10</v>
      </c>
      <c r="G20" s="58">
        <v>18</v>
      </c>
      <c r="H20" s="54" t="s">
        <v>132</v>
      </c>
    </row>
    <row r="22" spans="2:8" ht="12.75">
      <c r="B22" s="54"/>
      <c r="C22" s="139"/>
      <c r="D22" s="74"/>
      <c r="E22" s="54"/>
      <c r="F22" s="58"/>
      <c r="G22" s="58"/>
      <c r="H22" s="54"/>
    </row>
    <row r="23" ht="12.75">
      <c r="H23" s="2"/>
    </row>
    <row r="24" spans="1:8" ht="12.75">
      <c r="A24" s="9" t="s">
        <v>28</v>
      </c>
      <c r="B24" s="2" t="s">
        <v>36</v>
      </c>
      <c r="C24" s="134">
        <v>802.15</v>
      </c>
      <c r="D24" s="2" t="s">
        <v>216</v>
      </c>
      <c r="E24" s="54" t="s">
        <v>74</v>
      </c>
      <c r="F24" s="58">
        <v>10</v>
      </c>
      <c r="G24" s="58">
        <v>18</v>
      </c>
      <c r="H24" s="54" t="s">
        <v>132</v>
      </c>
    </row>
    <row r="25" spans="1:8" ht="12.75">
      <c r="A25" s="68">
        <v>37326</v>
      </c>
      <c r="E25" s="54"/>
      <c r="F25" s="58"/>
      <c r="G25" s="58"/>
      <c r="H25" s="54"/>
    </row>
    <row r="26" spans="1:8" ht="12.75">
      <c r="A26" s="4">
        <v>2002</v>
      </c>
      <c r="B26" s="2" t="s">
        <v>6</v>
      </c>
      <c r="C26" s="133" t="s">
        <v>301</v>
      </c>
      <c r="D26" s="71" t="s">
        <v>217</v>
      </c>
      <c r="E26" s="2" t="s">
        <v>200</v>
      </c>
      <c r="F26" s="55">
        <v>3</v>
      </c>
      <c r="G26" s="55">
        <v>88</v>
      </c>
      <c r="H26" s="2" t="s">
        <v>139</v>
      </c>
    </row>
    <row r="28" spans="2:8" ht="12.75">
      <c r="B28" s="107" t="s">
        <v>290</v>
      </c>
      <c r="C28" s="140">
        <v>802.17</v>
      </c>
      <c r="D28" s="107" t="s">
        <v>291</v>
      </c>
      <c r="E28" s="128" t="s">
        <v>73</v>
      </c>
      <c r="F28" s="129">
        <v>7</v>
      </c>
      <c r="G28" s="129">
        <v>50</v>
      </c>
      <c r="H28" s="130" t="s">
        <v>197</v>
      </c>
    </row>
    <row r="29" spans="3:8" ht="12.75">
      <c r="C29" s="133"/>
      <c r="D29" s="71"/>
      <c r="H29" s="2"/>
    </row>
    <row r="30" spans="2:8" ht="12.75">
      <c r="B30" s="107" t="s">
        <v>38</v>
      </c>
      <c r="C30" s="140">
        <v>802.15</v>
      </c>
      <c r="D30" s="107" t="s">
        <v>295</v>
      </c>
      <c r="E30" s="107" t="s">
        <v>73</v>
      </c>
      <c r="F30" s="108">
        <v>1</v>
      </c>
      <c r="G30" s="108">
        <v>50</v>
      </c>
      <c r="H30" s="107" t="s">
        <v>145</v>
      </c>
    </row>
    <row r="31" spans="2:8" ht="12.75">
      <c r="B31" s="72"/>
      <c r="C31" s="138"/>
      <c r="D31" s="72"/>
      <c r="E31" s="72"/>
      <c r="F31" s="122"/>
      <c r="G31" s="122"/>
      <c r="H31" s="72"/>
    </row>
    <row r="32" spans="2:8" ht="12.75">
      <c r="B32" s="2" t="s">
        <v>7</v>
      </c>
      <c r="D32" s="10" t="s">
        <v>8</v>
      </c>
      <c r="E32" s="2" t="s">
        <v>119</v>
      </c>
      <c r="F32" s="55" t="s">
        <v>191</v>
      </c>
      <c r="G32" s="55">
        <v>750</v>
      </c>
      <c r="H32" s="2" t="s">
        <v>134</v>
      </c>
    </row>
    <row r="33" spans="6:8" ht="12.75">
      <c r="F33" s="2"/>
      <c r="G33" s="2"/>
      <c r="H33" s="2"/>
    </row>
    <row r="34" spans="2:8" ht="12.75">
      <c r="B34" s="2" t="s">
        <v>31</v>
      </c>
      <c r="C34" s="134" t="s">
        <v>215</v>
      </c>
      <c r="D34" s="2" t="s">
        <v>214</v>
      </c>
      <c r="E34" s="2" t="s">
        <v>119</v>
      </c>
      <c r="F34" s="55" t="s">
        <v>191</v>
      </c>
      <c r="G34" s="55">
        <v>750</v>
      </c>
      <c r="H34" s="2" t="s">
        <v>134</v>
      </c>
    </row>
    <row r="35" spans="1:8" ht="12.75">
      <c r="A35" s="4" t="s">
        <v>21</v>
      </c>
      <c r="C35" s="134">
        <v>802.16</v>
      </c>
      <c r="D35" s="2" t="s">
        <v>218</v>
      </c>
      <c r="E35" s="2" t="s">
        <v>119</v>
      </c>
      <c r="F35" s="55">
        <v>4</v>
      </c>
      <c r="G35" s="55">
        <v>100</v>
      </c>
      <c r="H35" s="2" t="s">
        <v>140</v>
      </c>
    </row>
    <row r="36" ht="12.75">
      <c r="H36" s="2"/>
    </row>
    <row r="37" spans="2:8" ht="12.75">
      <c r="B37" s="2" t="s">
        <v>5</v>
      </c>
      <c r="C37" s="134">
        <v>802.1</v>
      </c>
      <c r="D37" s="2" t="s">
        <v>219</v>
      </c>
      <c r="E37" s="2" t="s">
        <v>162</v>
      </c>
      <c r="F37" s="55">
        <v>15</v>
      </c>
      <c r="G37" s="55">
        <v>35</v>
      </c>
      <c r="H37" s="2" t="s">
        <v>135</v>
      </c>
    </row>
    <row r="38" spans="3:8" ht="12.75">
      <c r="C38" s="134">
        <v>802.3</v>
      </c>
      <c r="D38" s="2" t="s">
        <v>220</v>
      </c>
      <c r="E38" s="2" t="s">
        <v>126</v>
      </c>
      <c r="F38" s="55">
        <v>19</v>
      </c>
      <c r="G38" s="55">
        <v>350</v>
      </c>
      <c r="H38" s="2" t="s">
        <v>163</v>
      </c>
    </row>
    <row r="39" spans="2:8" ht="12.75">
      <c r="B39" s="2" t="s">
        <v>21</v>
      </c>
      <c r="C39" s="134">
        <v>802.17</v>
      </c>
      <c r="D39" s="2" t="s">
        <v>221</v>
      </c>
      <c r="E39" s="107" t="s">
        <v>119</v>
      </c>
      <c r="F39" s="55">
        <v>2</v>
      </c>
      <c r="G39" s="55">
        <v>150</v>
      </c>
      <c r="H39" s="10" t="s">
        <v>195</v>
      </c>
    </row>
    <row r="40" ht="12.75">
      <c r="H40" s="2"/>
    </row>
    <row r="41" spans="2:8" ht="12.75">
      <c r="B41" s="2" t="s">
        <v>10</v>
      </c>
      <c r="C41" s="134" t="s">
        <v>301</v>
      </c>
      <c r="D41" s="2" t="s">
        <v>222</v>
      </c>
      <c r="E41" s="2" t="s">
        <v>74</v>
      </c>
      <c r="F41" s="55">
        <v>10</v>
      </c>
      <c r="G41" s="55">
        <v>18</v>
      </c>
      <c r="H41" s="2" t="s">
        <v>132</v>
      </c>
    </row>
    <row r="42" ht="12.75">
      <c r="H42" s="2"/>
    </row>
    <row r="43" spans="2:8" ht="12.75">
      <c r="B43" s="2" t="s">
        <v>32</v>
      </c>
      <c r="C43" s="134">
        <v>802.15</v>
      </c>
      <c r="D43" s="2" t="s">
        <v>223</v>
      </c>
      <c r="E43" s="2" t="s">
        <v>124</v>
      </c>
      <c r="F43" s="55">
        <v>14</v>
      </c>
      <c r="G43" s="55">
        <v>30</v>
      </c>
      <c r="H43" s="2" t="s">
        <v>131</v>
      </c>
    </row>
    <row r="44" spans="3:8" ht="12.75">
      <c r="C44" s="134">
        <v>802.15</v>
      </c>
      <c r="D44" s="2" t="s">
        <v>224</v>
      </c>
      <c r="E44" s="2" t="s">
        <v>73</v>
      </c>
      <c r="F44" s="55">
        <v>1</v>
      </c>
      <c r="G44" s="55">
        <v>50</v>
      </c>
      <c r="H44" s="2" t="s">
        <v>145</v>
      </c>
    </row>
    <row r="45" spans="3:8" ht="12.75">
      <c r="C45" s="134">
        <v>802.15</v>
      </c>
      <c r="D45" s="2" t="s">
        <v>225</v>
      </c>
      <c r="E45" s="2" t="s">
        <v>73</v>
      </c>
      <c r="F45" s="55">
        <v>11</v>
      </c>
      <c r="G45" s="55">
        <v>50</v>
      </c>
      <c r="H45" s="2" t="s">
        <v>165</v>
      </c>
    </row>
    <row r="46" spans="3:8" ht="12.75">
      <c r="C46" s="134">
        <v>802.16</v>
      </c>
      <c r="D46" s="2" t="s">
        <v>226</v>
      </c>
      <c r="E46" s="2" t="s">
        <v>121</v>
      </c>
      <c r="F46" s="55">
        <v>4</v>
      </c>
      <c r="G46" s="55">
        <v>100</v>
      </c>
      <c r="H46" s="2" t="s">
        <v>140</v>
      </c>
    </row>
    <row r="47" spans="3:8" ht="12.75">
      <c r="C47" s="134">
        <v>802.16</v>
      </c>
      <c r="D47" s="2" t="s">
        <v>227</v>
      </c>
      <c r="E47" s="2" t="s">
        <v>74</v>
      </c>
      <c r="F47" s="55">
        <v>8</v>
      </c>
      <c r="G47" s="55">
        <v>18</v>
      </c>
      <c r="H47" s="2" t="s">
        <v>141</v>
      </c>
    </row>
    <row r="48" spans="4:8" ht="12.75">
      <c r="D48" s="2" t="s">
        <v>21</v>
      </c>
      <c r="E48" s="2" t="s">
        <v>21</v>
      </c>
      <c r="G48" s="55" t="s">
        <v>21</v>
      </c>
      <c r="H48" s="2"/>
    </row>
    <row r="49" spans="2:15" ht="12.75">
      <c r="B49" s="2" t="s">
        <v>11</v>
      </c>
      <c r="C49" s="134">
        <v>802.11</v>
      </c>
      <c r="D49" s="2" t="s">
        <v>228</v>
      </c>
      <c r="E49" s="2" t="s">
        <v>119</v>
      </c>
      <c r="F49" s="55">
        <v>20</v>
      </c>
      <c r="G49" s="55">
        <v>180</v>
      </c>
      <c r="H49" s="2" t="s">
        <v>136</v>
      </c>
      <c r="M49" s="12"/>
      <c r="N49" s="12"/>
      <c r="O49" s="12"/>
    </row>
    <row r="50" spans="3:15" ht="12.75">
      <c r="C50" s="134">
        <v>802.11</v>
      </c>
      <c r="D50" s="2" t="s">
        <v>229</v>
      </c>
      <c r="E50" s="2" t="s">
        <v>119</v>
      </c>
      <c r="F50" s="55">
        <v>21</v>
      </c>
      <c r="G50" s="55">
        <v>140</v>
      </c>
      <c r="H50" s="2" t="s">
        <v>137</v>
      </c>
      <c r="M50" s="12"/>
      <c r="N50" s="12"/>
      <c r="O50" s="12"/>
    </row>
    <row r="51" spans="3:15" ht="12.75">
      <c r="C51" s="134">
        <v>802.11</v>
      </c>
      <c r="D51" s="2" t="s">
        <v>230</v>
      </c>
      <c r="E51" s="2" t="s">
        <v>119</v>
      </c>
      <c r="F51" s="55">
        <v>3</v>
      </c>
      <c r="G51" s="55">
        <v>90</v>
      </c>
      <c r="H51" s="2" t="s">
        <v>139</v>
      </c>
      <c r="M51" s="12"/>
      <c r="N51" s="12"/>
      <c r="O51" s="12"/>
    </row>
    <row r="52" spans="3:15" ht="12.75">
      <c r="C52" s="134">
        <v>802.11</v>
      </c>
      <c r="D52" s="2" t="s">
        <v>231</v>
      </c>
      <c r="E52" s="2" t="s">
        <v>119</v>
      </c>
      <c r="F52" s="55">
        <v>5</v>
      </c>
      <c r="G52" s="55">
        <v>80</v>
      </c>
      <c r="H52" s="2" t="s">
        <v>133</v>
      </c>
      <c r="M52" s="12"/>
      <c r="N52" s="12"/>
      <c r="O52" s="12"/>
    </row>
    <row r="53" spans="3:8" ht="12.75">
      <c r="C53" s="134">
        <v>802.15</v>
      </c>
      <c r="D53" s="2" t="s">
        <v>232</v>
      </c>
      <c r="E53" s="2" t="s">
        <v>73</v>
      </c>
      <c r="F53" s="55">
        <v>9</v>
      </c>
      <c r="G53" s="55">
        <v>50</v>
      </c>
      <c r="H53" s="2" t="s">
        <v>164</v>
      </c>
    </row>
    <row r="54" spans="6:8" ht="12.75">
      <c r="F54" s="2"/>
      <c r="G54" s="2"/>
      <c r="H54" s="2"/>
    </row>
    <row r="55" spans="2:8" ht="12.75">
      <c r="B55" s="2" t="s">
        <v>172</v>
      </c>
      <c r="C55" s="133" t="s">
        <v>234</v>
      </c>
      <c r="D55" s="10" t="s">
        <v>233</v>
      </c>
      <c r="E55" s="2" t="s">
        <v>126</v>
      </c>
      <c r="F55" s="55">
        <v>19</v>
      </c>
      <c r="G55" s="55">
        <v>350</v>
      </c>
      <c r="H55" s="2" t="s">
        <v>163</v>
      </c>
    </row>
    <row r="56" spans="3:8" ht="12.75">
      <c r="C56" s="133"/>
      <c r="D56" s="10"/>
      <c r="H56" s="2"/>
    </row>
    <row r="57" spans="2:8" ht="12.75">
      <c r="B57" s="72" t="s">
        <v>27</v>
      </c>
      <c r="C57" s="138" t="s">
        <v>280</v>
      </c>
      <c r="D57" s="72" t="s">
        <v>281</v>
      </c>
      <c r="E57" s="72" t="s">
        <v>124</v>
      </c>
      <c r="F57" s="122">
        <v>23</v>
      </c>
      <c r="G57" s="122">
        <v>20</v>
      </c>
      <c r="H57" s="72" t="s">
        <v>282</v>
      </c>
    </row>
    <row r="58" spans="2:8" ht="12.75">
      <c r="B58" s="72"/>
      <c r="C58" s="138"/>
      <c r="D58" s="72"/>
      <c r="E58" s="72"/>
      <c r="F58" s="122"/>
      <c r="G58" s="122"/>
      <c r="H58" s="72"/>
    </row>
    <row r="59" spans="2:8" ht="12.75">
      <c r="B59" s="2" t="s">
        <v>71</v>
      </c>
      <c r="C59" s="134">
        <v>802.3</v>
      </c>
      <c r="D59" s="2" t="s">
        <v>235</v>
      </c>
      <c r="E59" s="2" t="s">
        <v>74</v>
      </c>
      <c r="F59" s="55">
        <v>8</v>
      </c>
      <c r="G59" s="55">
        <v>18</v>
      </c>
      <c r="H59" s="2" t="s">
        <v>141</v>
      </c>
    </row>
    <row r="60" ht="12.75">
      <c r="H60" s="2"/>
    </row>
    <row r="61" spans="2:8" ht="12.75">
      <c r="B61" s="2" t="s">
        <v>173</v>
      </c>
      <c r="C61" s="133" t="s">
        <v>237</v>
      </c>
      <c r="D61" s="10" t="s">
        <v>236</v>
      </c>
      <c r="E61" s="2" t="s">
        <v>126</v>
      </c>
      <c r="F61" s="55">
        <v>19</v>
      </c>
      <c r="G61" s="55">
        <v>350</v>
      </c>
      <c r="H61" s="2" t="s">
        <v>163</v>
      </c>
    </row>
    <row r="62" spans="4:8" ht="12.75">
      <c r="D62" s="10"/>
      <c r="H62" s="2"/>
    </row>
    <row r="63" spans="4:8" ht="12.75">
      <c r="D63" s="10"/>
      <c r="H63" s="2"/>
    </row>
    <row r="64" spans="4:8" ht="12.75">
      <c r="D64" s="10"/>
      <c r="H64" s="2"/>
    </row>
    <row r="65" spans="4:8" ht="12.75">
      <c r="D65" s="10"/>
      <c r="H65" s="2"/>
    </row>
    <row r="66" ht="12.75">
      <c r="H66" s="2"/>
    </row>
    <row r="67" spans="7:8" ht="12.75">
      <c r="G67" s="56" t="s">
        <v>22</v>
      </c>
      <c r="H67" s="10" t="s">
        <v>23</v>
      </c>
    </row>
    <row r="68" spans="1:8" ht="12.75">
      <c r="A68" s="6" t="s">
        <v>19</v>
      </c>
      <c r="B68" s="7" t="s">
        <v>2</v>
      </c>
      <c r="C68" s="135" t="s">
        <v>208</v>
      </c>
      <c r="D68" s="7" t="s">
        <v>207</v>
      </c>
      <c r="E68" s="6" t="s">
        <v>3</v>
      </c>
      <c r="F68" s="57" t="s">
        <v>72</v>
      </c>
      <c r="G68" s="57" t="s">
        <v>24</v>
      </c>
      <c r="H68" s="7" t="s">
        <v>4</v>
      </c>
    </row>
    <row r="69" spans="1:8" ht="12.75">
      <c r="A69" s="6"/>
      <c r="B69" s="7"/>
      <c r="C69" s="135"/>
      <c r="D69" s="7"/>
      <c r="E69" s="6"/>
      <c r="F69" s="57"/>
      <c r="G69" s="57"/>
      <c r="H69" s="2"/>
    </row>
    <row r="70" spans="1:8" ht="12.75">
      <c r="A70" s="9" t="s">
        <v>33</v>
      </c>
      <c r="B70" s="2" t="s">
        <v>29</v>
      </c>
      <c r="C70" s="134">
        <v>802.11</v>
      </c>
      <c r="D70" s="2" t="s">
        <v>231</v>
      </c>
      <c r="E70" s="2" t="s">
        <v>119</v>
      </c>
      <c r="F70" s="55">
        <v>5</v>
      </c>
      <c r="G70" s="55">
        <v>80</v>
      </c>
      <c r="H70" s="2" t="s">
        <v>133</v>
      </c>
    </row>
    <row r="71" spans="1:8" ht="12.75">
      <c r="A71" s="68">
        <v>37327</v>
      </c>
      <c r="C71" s="134">
        <v>802.15</v>
      </c>
      <c r="D71" s="2" t="s">
        <v>238</v>
      </c>
      <c r="E71" s="2" t="s">
        <v>168</v>
      </c>
      <c r="F71" s="55">
        <v>14</v>
      </c>
      <c r="G71" s="55">
        <v>40</v>
      </c>
      <c r="H71" s="2" t="s">
        <v>131</v>
      </c>
    </row>
    <row r="72" spans="1:8" ht="12.75">
      <c r="A72" s="4">
        <v>2002</v>
      </c>
      <c r="C72" s="134" t="s">
        <v>310</v>
      </c>
      <c r="D72" s="71" t="s">
        <v>279</v>
      </c>
      <c r="E72" s="2" t="s">
        <v>119</v>
      </c>
      <c r="F72" s="55">
        <v>6</v>
      </c>
      <c r="G72" s="55">
        <v>90</v>
      </c>
      <c r="H72" s="2" t="s">
        <v>148</v>
      </c>
    </row>
    <row r="73" spans="4:8" ht="12.75">
      <c r="D73" s="71"/>
      <c r="H73" s="2"/>
    </row>
    <row r="74" spans="4:8" ht="12.75">
      <c r="D74" s="10"/>
      <c r="H74" s="2"/>
    </row>
    <row r="75" spans="2:8" ht="12.75">
      <c r="B75" s="2" t="s">
        <v>38</v>
      </c>
      <c r="C75" s="134">
        <v>802.3</v>
      </c>
      <c r="D75" s="2" t="s">
        <v>239</v>
      </c>
      <c r="E75" s="2" t="s">
        <v>120</v>
      </c>
      <c r="F75" s="55">
        <v>16</v>
      </c>
      <c r="G75" s="55">
        <v>90</v>
      </c>
      <c r="H75" s="2" t="s">
        <v>143</v>
      </c>
    </row>
    <row r="76" spans="2:8" ht="12.75">
      <c r="B76" s="2" t="s">
        <v>21</v>
      </c>
      <c r="C76" s="134">
        <v>802.3</v>
      </c>
      <c r="D76" s="2" t="s">
        <v>240</v>
      </c>
      <c r="E76" s="2" t="s">
        <v>120</v>
      </c>
      <c r="F76" s="55">
        <v>19</v>
      </c>
      <c r="G76" s="55">
        <v>270</v>
      </c>
      <c r="H76" s="2" t="s">
        <v>138</v>
      </c>
    </row>
    <row r="77" spans="3:8" ht="12.75">
      <c r="C77" s="134">
        <v>802.11</v>
      </c>
      <c r="D77" s="2" t="s">
        <v>229</v>
      </c>
      <c r="E77" s="2" t="s">
        <v>119</v>
      </c>
      <c r="F77" s="55">
        <v>20</v>
      </c>
      <c r="G77" s="55">
        <v>180</v>
      </c>
      <c r="H77" s="2" t="s">
        <v>136</v>
      </c>
    </row>
    <row r="78" spans="3:8" ht="12.75">
      <c r="C78" s="134">
        <v>802.17</v>
      </c>
      <c r="D78" s="2" t="s">
        <v>241</v>
      </c>
      <c r="E78" s="2" t="s">
        <v>119</v>
      </c>
      <c r="F78" s="55">
        <v>2</v>
      </c>
      <c r="G78" s="55">
        <v>150</v>
      </c>
      <c r="H78" s="10" t="s">
        <v>195</v>
      </c>
    </row>
    <row r="79" ht="12.75">
      <c r="H79" s="2"/>
    </row>
    <row r="80" spans="2:8" ht="12.75">
      <c r="B80" s="2" t="s">
        <v>128</v>
      </c>
      <c r="C80" s="134">
        <v>802.16</v>
      </c>
      <c r="D80" s="2" t="s">
        <v>227</v>
      </c>
      <c r="E80" s="2" t="s">
        <v>74</v>
      </c>
      <c r="F80" s="55">
        <v>8</v>
      </c>
      <c r="G80" s="55">
        <v>18</v>
      </c>
      <c r="H80" s="2" t="s">
        <v>141</v>
      </c>
    </row>
    <row r="81" ht="12.75">
      <c r="H81" s="2"/>
    </row>
    <row r="82" spans="2:8" ht="12.75">
      <c r="B82" s="2" t="s">
        <v>13</v>
      </c>
      <c r="C82" s="134">
        <v>802.15</v>
      </c>
      <c r="D82" s="2" t="s">
        <v>224</v>
      </c>
      <c r="E82" s="2" t="s">
        <v>73</v>
      </c>
      <c r="F82" s="55">
        <v>1</v>
      </c>
      <c r="G82" s="55">
        <v>50</v>
      </c>
      <c r="H82" s="2" t="s">
        <v>145</v>
      </c>
    </row>
    <row r="83" spans="3:8" ht="12.75">
      <c r="C83" s="134">
        <v>802.15</v>
      </c>
      <c r="D83" s="2" t="s">
        <v>225</v>
      </c>
      <c r="E83" s="2" t="s">
        <v>73</v>
      </c>
      <c r="F83" s="55">
        <v>11</v>
      </c>
      <c r="G83" s="55">
        <v>30</v>
      </c>
      <c r="H83" s="2" t="s">
        <v>169</v>
      </c>
    </row>
    <row r="84" ht="12.75">
      <c r="H84" s="2"/>
    </row>
    <row r="85" spans="2:8" ht="12.75">
      <c r="B85" s="2" t="s">
        <v>64</v>
      </c>
      <c r="C85" s="134" t="s">
        <v>301</v>
      </c>
      <c r="D85" s="2" t="s">
        <v>222</v>
      </c>
      <c r="E85" s="2" t="s">
        <v>74</v>
      </c>
      <c r="F85" s="55">
        <v>10</v>
      </c>
      <c r="G85" s="55">
        <v>18</v>
      </c>
      <c r="H85" s="2" t="s">
        <v>144</v>
      </c>
    </row>
    <row r="86" spans="3:8" ht="12.75">
      <c r="C86" s="134">
        <v>802.1</v>
      </c>
      <c r="D86" s="2" t="s">
        <v>219</v>
      </c>
      <c r="E86" s="2" t="s">
        <v>162</v>
      </c>
      <c r="F86" s="55">
        <v>15</v>
      </c>
      <c r="G86" s="55">
        <v>35</v>
      </c>
      <c r="H86" s="2" t="s">
        <v>135</v>
      </c>
    </row>
    <row r="87" spans="3:8" ht="12.75">
      <c r="C87" s="134">
        <v>802.3</v>
      </c>
      <c r="D87" s="2" t="s">
        <v>242</v>
      </c>
      <c r="E87" s="2" t="s">
        <v>73</v>
      </c>
      <c r="F87" s="55">
        <v>22</v>
      </c>
      <c r="G87" s="55">
        <v>50</v>
      </c>
      <c r="H87" s="2" t="s">
        <v>142</v>
      </c>
    </row>
    <row r="88" spans="3:8" ht="12.75">
      <c r="C88" s="134">
        <v>802.16</v>
      </c>
      <c r="D88" s="2" t="s">
        <v>243</v>
      </c>
      <c r="E88" s="2" t="s">
        <v>121</v>
      </c>
      <c r="F88" s="55">
        <v>4</v>
      </c>
      <c r="G88" s="55">
        <v>80</v>
      </c>
      <c r="H88" s="2" t="s">
        <v>140</v>
      </c>
    </row>
    <row r="89" spans="3:8" ht="12.75">
      <c r="C89" s="134">
        <v>802.16</v>
      </c>
      <c r="D89" s="2" t="s">
        <v>244</v>
      </c>
      <c r="E89" s="2" t="s">
        <v>73</v>
      </c>
      <c r="F89" s="55">
        <v>12</v>
      </c>
      <c r="G89" s="55">
        <v>30</v>
      </c>
      <c r="H89" s="2" t="s">
        <v>170</v>
      </c>
    </row>
    <row r="90" ht="12.75">
      <c r="H90" s="2"/>
    </row>
    <row r="91" spans="2:8" ht="12.75">
      <c r="B91" s="2" t="s">
        <v>166</v>
      </c>
      <c r="C91" s="134">
        <v>802.11</v>
      </c>
      <c r="D91" s="2" t="s">
        <v>245</v>
      </c>
      <c r="E91" s="2" t="s">
        <v>167</v>
      </c>
      <c r="F91" s="55">
        <v>21</v>
      </c>
      <c r="G91" s="55">
        <v>40</v>
      </c>
      <c r="H91" s="2" t="s">
        <v>147</v>
      </c>
    </row>
    <row r="92" spans="3:8" ht="12.75">
      <c r="C92" s="134">
        <v>802.11</v>
      </c>
      <c r="D92" s="2" t="s">
        <v>230</v>
      </c>
      <c r="E92" s="2" t="s">
        <v>119</v>
      </c>
      <c r="F92" s="55">
        <v>3</v>
      </c>
      <c r="G92" s="55">
        <v>90</v>
      </c>
      <c r="H92" s="2" t="s">
        <v>139</v>
      </c>
    </row>
    <row r="93" spans="3:8" ht="12.75">
      <c r="C93" s="134">
        <v>802.15</v>
      </c>
      <c r="D93" s="2" t="s">
        <v>232</v>
      </c>
      <c r="E93" s="2" t="s">
        <v>73</v>
      </c>
      <c r="F93" s="55">
        <v>9</v>
      </c>
      <c r="G93" s="55">
        <v>50</v>
      </c>
      <c r="H93" s="2" t="s">
        <v>164</v>
      </c>
    </row>
    <row r="94" spans="1:12" ht="12.75">
      <c r="A94" s="2"/>
      <c r="C94" s="138" t="s">
        <v>280</v>
      </c>
      <c r="D94" s="72" t="s">
        <v>281</v>
      </c>
      <c r="E94" s="72" t="s">
        <v>124</v>
      </c>
      <c r="F94" s="122">
        <v>23</v>
      </c>
      <c r="G94" s="122">
        <v>20</v>
      </c>
      <c r="H94" s="72" t="s">
        <v>282</v>
      </c>
      <c r="L94" s="2" t="s">
        <v>21</v>
      </c>
    </row>
    <row r="95" spans="1:8" ht="12.75">
      <c r="A95" s="2"/>
      <c r="C95" s="138"/>
      <c r="D95" s="72"/>
      <c r="E95" s="72"/>
      <c r="F95" s="122"/>
      <c r="G95" s="122"/>
      <c r="H95" s="72"/>
    </row>
    <row r="96" spans="2:8" ht="12.75">
      <c r="B96" s="2" t="s">
        <v>30</v>
      </c>
      <c r="C96" s="134" t="s">
        <v>247</v>
      </c>
      <c r="D96" s="2" t="s">
        <v>246</v>
      </c>
      <c r="E96" s="2" t="s">
        <v>168</v>
      </c>
      <c r="F96" s="55">
        <v>14</v>
      </c>
      <c r="G96" s="55">
        <v>40</v>
      </c>
      <c r="H96" s="2" t="s">
        <v>131</v>
      </c>
    </row>
    <row r="97" ht="12.75">
      <c r="H97" s="2"/>
    </row>
    <row r="98" spans="2:8" ht="12.75">
      <c r="B98" s="2" t="s">
        <v>31</v>
      </c>
      <c r="C98" s="134">
        <v>802.11</v>
      </c>
      <c r="D98" s="2" t="s">
        <v>248</v>
      </c>
      <c r="E98" s="2" t="s">
        <v>119</v>
      </c>
      <c r="F98" s="55">
        <v>5</v>
      </c>
      <c r="G98" s="55">
        <v>80</v>
      </c>
      <c r="H98" s="2" t="s">
        <v>133</v>
      </c>
    </row>
    <row r="99" ht="12.75">
      <c r="H99" s="2"/>
    </row>
    <row r="100" spans="2:8" ht="12.75">
      <c r="B100" s="2" t="s">
        <v>14</v>
      </c>
      <c r="C100" s="134">
        <v>802.15</v>
      </c>
      <c r="D100" s="2" t="s">
        <v>238</v>
      </c>
      <c r="E100" s="2" t="s">
        <v>168</v>
      </c>
      <c r="F100" s="55">
        <v>14</v>
      </c>
      <c r="G100" s="55">
        <v>40</v>
      </c>
      <c r="H100" s="2" t="s">
        <v>131</v>
      </c>
    </row>
    <row r="101" ht="12.75">
      <c r="H101" s="2"/>
    </row>
    <row r="102" spans="2:8" ht="12.75">
      <c r="B102" s="2" t="s">
        <v>5</v>
      </c>
      <c r="C102" s="134">
        <v>802.3</v>
      </c>
      <c r="D102" s="2" t="s">
        <v>249</v>
      </c>
      <c r="E102" s="2" t="s">
        <v>73</v>
      </c>
      <c r="F102" s="55">
        <v>18</v>
      </c>
      <c r="G102" s="55">
        <v>40</v>
      </c>
      <c r="H102" s="2" t="s">
        <v>171</v>
      </c>
    </row>
    <row r="103" spans="3:8" ht="12.75">
      <c r="C103" s="134">
        <v>802.3</v>
      </c>
      <c r="D103" s="2" t="s">
        <v>250</v>
      </c>
      <c r="E103" s="2" t="s">
        <v>73</v>
      </c>
      <c r="F103" s="55">
        <v>17</v>
      </c>
      <c r="G103" s="55">
        <v>30</v>
      </c>
      <c r="H103" s="2" t="s">
        <v>146</v>
      </c>
    </row>
    <row r="104" spans="3:8" ht="12.75">
      <c r="C104" s="134">
        <v>802.3</v>
      </c>
      <c r="D104" s="2" t="s">
        <v>251</v>
      </c>
      <c r="E104" s="2" t="s">
        <v>120</v>
      </c>
      <c r="F104" s="55">
        <v>19</v>
      </c>
      <c r="G104" s="55">
        <v>270</v>
      </c>
      <c r="H104" s="2" t="s">
        <v>138</v>
      </c>
    </row>
    <row r="105" spans="2:8" ht="12.75">
      <c r="B105" s="2" t="s">
        <v>21</v>
      </c>
      <c r="C105" s="134">
        <v>802.3</v>
      </c>
      <c r="D105" s="2" t="s">
        <v>252</v>
      </c>
      <c r="E105" s="2" t="s">
        <v>120</v>
      </c>
      <c r="F105" s="55">
        <v>16</v>
      </c>
      <c r="G105" s="55">
        <v>90</v>
      </c>
      <c r="H105" s="2" t="s">
        <v>143</v>
      </c>
    </row>
    <row r="106" spans="3:8" ht="12.75">
      <c r="C106" s="134">
        <v>802.3</v>
      </c>
      <c r="D106" s="2" t="s">
        <v>253</v>
      </c>
      <c r="E106" s="2" t="s">
        <v>73</v>
      </c>
      <c r="F106" s="55">
        <v>6</v>
      </c>
      <c r="G106" s="55">
        <v>90</v>
      </c>
      <c r="H106" s="2" t="s">
        <v>148</v>
      </c>
    </row>
    <row r="107" spans="3:8" ht="12.75">
      <c r="C107" s="134">
        <v>802.17</v>
      </c>
      <c r="D107" s="2" t="s">
        <v>254</v>
      </c>
      <c r="E107" s="2" t="s">
        <v>119</v>
      </c>
      <c r="F107" s="55">
        <v>2</v>
      </c>
      <c r="G107" s="55">
        <v>100</v>
      </c>
      <c r="H107" s="10" t="s">
        <v>194</v>
      </c>
    </row>
    <row r="108" spans="3:8" ht="12.75">
      <c r="C108" s="134">
        <v>802.17</v>
      </c>
      <c r="D108" s="2" t="s">
        <v>255</v>
      </c>
      <c r="E108" s="2" t="s">
        <v>73</v>
      </c>
      <c r="F108" s="55">
        <v>13</v>
      </c>
      <c r="G108" s="55">
        <v>75</v>
      </c>
      <c r="H108" s="10" t="s">
        <v>196</v>
      </c>
    </row>
    <row r="109" spans="2:8" ht="12.75">
      <c r="B109" s="2" t="s">
        <v>21</v>
      </c>
      <c r="C109" s="134">
        <v>802.17</v>
      </c>
      <c r="D109" s="2" t="s">
        <v>256</v>
      </c>
      <c r="E109" s="2" t="s">
        <v>73</v>
      </c>
      <c r="F109" s="55">
        <v>7</v>
      </c>
      <c r="G109" s="55">
        <v>50</v>
      </c>
      <c r="H109" s="10" t="s">
        <v>197</v>
      </c>
    </row>
    <row r="110" spans="4:8" ht="12.75">
      <c r="D110" s="10"/>
      <c r="E110" s="10"/>
      <c r="F110" s="56"/>
      <c r="G110" s="56"/>
      <c r="H110" s="10"/>
    </row>
    <row r="111" spans="2:8" ht="12.75">
      <c r="B111" s="2" t="s">
        <v>16</v>
      </c>
      <c r="C111" s="134">
        <v>802.11</v>
      </c>
      <c r="D111" s="2" t="s">
        <v>228</v>
      </c>
      <c r="E111" s="2" t="s">
        <v>119</v>
      </c>
      <c r="F111" s="55">
        <v>20</v>
      </c>
      <c r="G111" s="55">
        <v>180</v>
      </c>
      <c r="H111" s="2" t="s">
        <v>136</v>
      </c>
    </row>
    <row r="112" spans="1:8" ht="12.75">
      <c r="A112" s="2"/>
      <c r="F112" s="2"/>
      <c r="G112" s="2"/>
      <c r="H112" s="10"/>
    </row>
    <row r="113" spans="2:8" ht="12.75">
      <c r="B113" s="2" t="s">
        <v>11</v>
      </c>
      <c r="C113" s="134">
        <v>802.11</v>
      </c>
      <c r="D113" s="2" t="s">
        <v>231</v>
      </c>
      <c r="E113" s="2" t="s">
        <v>119</v>
      </c>
      <c r="F113" s="55">
        <v>5</v>
      </c>
      <c r="G113" s="55">
        <v>80</v>
      </c>
      <c r="H113" s="2" t="s">
        <v>133</v>
      </c>
    </row>
    <row r="115" spans="2:8" ht="12.75">
      <c r="B115" s="2" t="s">
        <v>129</v>
      </c>
      <c r="C115" s="134">
        <v>802.16</v>
      </c>
      <c r="D115" s="2" t="s">
        <v>257</v>
      </c>
      <c r="E115" s="2" t="s">
        <v>74</v>
      </c>
      <c r="F115" s="55">
        <v>8</v>
      </c>
      <c r="G115" s="55">
        <v>18</v>
      </c>
      <c r="H115" s="2" t="s">
        <v>141</v>
      </c>
    </row>
    <row r="116" spans="4:8" ht="12.75">
      <c r="D116" s="10"/>
      <c r="E116" s="10"/>
      <c r="F116" s="56"/>
      <c r="G116" s="56"/>
      <c r="H116" s="2"/>
    </row>
    <row r="117" spans="2:8" ht="12.75">
      <c r="B117" s="2" t="s">
        <v>63</v>
      </c>
      <c r="C117" s="133" t="s">
        <v>258</v>
      </c>
      <c r="D117" s="71" t="s">
        <v>285</v>
      </c>
      <c r="E117" s="2" t="s">
        <v>120</v>
      </c>
      <c r="F117" s="55">
        <v>19</v>
      </c>
      <c r="G117" s="55">
        <v>270</v>
      </c>
      <c r="H117" s="2" t="s">
        <v>138</v>
      </c>
    </row>
    <row r="118" spans="6:8" ht="12.75">
      <c r="F118" s="2"/>
      <c r="G118" s="2"/>
      <c r="H118" s="2"/>
    </row>
    <row r="119" spans="2:8" ht="12.75">
      <c r="B119" s="2" t="s">
        <v>27</v>
      </c>
      <c r="C119" s="134">
        <v>802.3</v>
      </c>
      <c r="D119" s="10" t="s">
        <v>300</v>
      </c>
      <c r="E119" s="2" t="s">
        <v>120</v>
      </c>
      <c r="F119" s="55">
        <v>16</v>
      </c>
      <c r="G119" s="55">
        <v>90</v>
      </c>
      <c r="H119" s="2" t="s">
        <v>143</v>
      </c>
    </row>
    <row r="120" ht="12.75">
      <c r="H120" s="2"/>
    </row>
    <row r="121" spans="2:8" ht="12.75">
      <c r="B121" s="2" t="s">
        <v>12</v>
      </c>
      <c r="C121" s="133" t="s">
        <v>260</v>
      </c>
      <c r="D121" s="10" t="s">
        <v>259</v>
      </c>
      <c r="E121" s="2" t="s">
        <v>120</v>
      </c>
      <c r="F121" s="55">
        <v>19</v>
      </c>
      <c r="G121" s="55">
        <v>270</v>
      </c>
      <c r="H121" s="2" t="s">
        <v>138</v>
      </c>
    </row>
    <row r="122" spans="4:8" ht="12.75">
      <c r="D122" s="10"/>
      <c r="H122" s="2"/>
    </row>
    <row r="123" ht="12.75">
      <c r="H123" s="2"/>
    </row>
    <row r="124" ht="12.75">
      <c r="H124" s="2"/>
    </row>
    <row r="126" ht="12.75">
      <c r="H126" s="2"/>
    </row>
    <row r="127" spans="7:8" ht="12.75">
      <c r="G127" s="56" t="s">
        <v>22</v>
      </c>
      <c r="H127" s="10" t="s">
        <v>23</v>
      </c>
    </row>
    <row r="128" spans="1:8" ht="12.75">
      <c r="A128" s="6" t="s">
        <v>19</v>
      </c>
      <c r="B128" s="7" t="s">
        <v>2</v>
      </c>
      <c r="C128" s="135" t="s">
        <v>208</v>
      </c>
      <c r="D128" s="7" t="s">
        <v>207</v>
      </c>
      <c r="E128" s="6" t="s">
        <v>3</v>
      </c>
      <c r="F128" s="57" t="s">
        <v>72</v>
      </c>
      <c r="G128" s="57" t="s">
        <v>24</v>
      </c>
      <c r="H128" s="7" t="s">
        <v>4</v>
      </c>
    </row>
    <row r="129" spans="1:8" ht="12.75">
      <c r="A129" s="6"/>
      <c r="B129" s="7"/>
      <c r="C129" s="135"/>
      <c r="D129" s="7"/>
      <c r="E129" s="6"/>
      <c r="F129" s="57"/>
      <c r="G129" s="57"/>
      <c r="H129" s="2"/>
    </row>
    <row r="130" spans="1:8" ht="12.75">
      <c r="A130" s="9" t="s">
        <v>34</v>
      </c>
      <c r="B130" s="2" t="s">
        <v>29</v>
      </c>
      <c r="C130" s="134">
        <v>802.11</v>
      </c>
      <c r="D130" s="2" t="s">
        <v>230</v>
      </c>
      <c r="E130" s="2" t="s">
        <v>119</v>
      </c>
      <c r="F130" s="55">
        <v>3</v>
      </c>
      <c r="G130" s="55">
        <v>90</v>
      </c>
      <c r="H130" s="2" t="s">
        <v>139</v>
      </c>
    </row>
    <row r="131" spans="1:8" ht="12.75">
      <c r="A131" s="68">
        <v>37328</v>
      </c>
      <c r="C131" s="134">
        <v>802.11</v>
      </c>
      <c r="D131" s="2" t="s">
        <v>261</v>
      </c>
      <c r="E131" s="2" t="s">
        <v>119</v>
      </c>
      <c r="F131" s="55">
        <v>20</v>
      </c>
      <c r="G131" s="55">
        <v>180</v>
      </c>
      <c r="H131" s="2" t="s">
        <v>136</v>
      </c>
    </row>
    <row r="132" spans="1:8" ht="12.75">
      <c r="A132" s="4">
        <v>2002</v>
      </c>
      <c r="C132" s="134">
        <v>802.11</v>
      </c>
      <c r="D132" s="2" t="s">
        <v>245</v>
      </c>
      <c r="E132" s="2" t="s">
        <v>167</v>
      </c>
      <c r="F132" s="55">
        <v>21</v>
      </c>
      <c r="G132" s="55">
        <v>40</v>
      </c>
      <c r="H132" s="2" t="s">
        <v>147</v>
      </c>
    </row>
    <row r="133" spans="3:8" ht="12.75">
      <c r="C133" s="138" t="s">
        <v>280</v>
      </c>
      <c r="D133" s="72" t="s">
        <v>281</v>
      </c>
      <c r="E133" s="2" t="s">
        <v>162</v>
      </c>
      <c r="F133" s="55">
        <v>15</v>
      </c>
      <c r="G133" s="55">
        <v>35</v>
      </c>
      <c r="H133" s="2" t="s">
        <v>135</v>
      </c>
    </row>
    <row r="134" spans="1:8" ht="12.75">
      <c r="A134" s="2"/>
      <c r="C134" s="134">
        <v>802.15</v>
      </c>
      <c r="D134" s="2" t="s">
        <v>224</v>
      </c>
      <c r="E134" s="2" t="s">
        <v>73</v>
      </c>
      <c r="F134" s="55">
        <v>1</v>
      </c>
      <c r="G134" s="55">
        <v>50</v>
      </c>
      <c r="H134" s="2" t="s">
        <v>145</v>
      </c>
    </row>
    <row r="135" spans="1:8" ht="12.75">
      <c r="A135" s="2"/>
      <c r="C135" s="134">
        <v>802.15</v>
      </c>
      <c r="D135" s="2" t="s">
        <v>232</v>
      </c>
      <c r="E135" s="2" t="s">
        <v>73</v>
      </c>
      <c r="F135" s="55">
        <v>9</v>
      </c>
      <c r="G135" s="55">
        <v>50</v>
      </c>
      <c r="H135" s="2" t="s">
        <v>164</v>
      </c>
    </row>
    <row r="136" spans="3:8" ht="12.75">
      <c r="C136" s="134">
        <v>802.15</v>
      </c>
      <c r="D136" s="2" t="s">
        <v>225</v>
      </c>
      <c r="E136" s="2" t="s">
        <v>73</v>
      </c>
      <c r="F136" s="55">
        <v>11</v>
      </c>
      <c r="G136" s="55">
        <v>30</v>
      </c>
      <c r="H136" s="2" t="s">
        <v>169</v>
      </c>
    </row>
    <row r="137" spans="2:8" ht="12.75">
      <c r="B137" s="2" t="s">
        <v>21</v>
      </c>
      <c r="D137" s="2" t="s">
        <v>21</v>
      </c>
      <c r="E137" s="2" t="s">
        <v>21</v>
      </c>
      <c r="G137" s="55" t="s">
        <v>21</v>
      </c>
      <c r="H137" s="2"/>
    </row>
    <row r="138" spans="1:8" ht="12.75">
      <c r="A138" s="9"/>
      <c r="B138" s="2" t="s">
        <v>38</v>
      </c>
      <c r="C138" s="134">
        <v>802.1</v>
      </c>
      <c r="D138" s="2" t="s">
        <v>262</v>
      </c>
      <c r="E138" s="2" t="s">
        <v>119</v>
      </c>
      <c r="F138" s="55">
        <v>5</v>
      </c>
      <c r="G138" s="55">
        <v>80</v>
      </c>
      <c r="H138" s="2" t="s">
        <v>133</v>
      </c>
    </row>
    <row r="139" spans="3:8" ht="12.75">
      <c r="C139" s="134">
        <v>802.3</v>
      </c>
      <c r="D139" s="2" t="s">
        <v>263</v>
      </c>
      <c r="E139" s="2" t="s">
        <v>73</v>
      </c>
      <c r="F139" s="55">
        <v>6</v>
      </c>
      <c r="G139" s="55">
        <v>90</v>
      </c>
      <c r="H139" s="2" t="s">
        <v>148</v>
      </c>
    </row>
    <row r="140" ht="12.75">
      <c r="H140" s="2"/>
    </row>
    <row r="141" spans="2:8" ht="12.75">
      <c r="B141" s="2" t="s">
        <v>64</v>
      </c>
      <c r="C141" s="134" t="s">
        <v>301</v>
      </c>
      <c r="D141" s="2" t="s">
        <v>222</v>
      </c>
      <c r="E141" s="2" t="s">
        <v>74</v>
      </c>
      <c r="F141" s="55">
        <v>10</v>
      </c>
      <c r="G141" s="55">
        <v>18</v>
      </c>
      <c r="H141" s="2" t="s">
        <v>144</v>
      </c>
    </row>
    <row r="142" spans="3:8" ht="12.75">
      <c r="C142" s="134">
        <v>802.3</v>
      </c>
      <c r="D142" s="2" t="s">
        <v>249</v>
      </c>
      <c r="E142" s="2" t="s">
        <v>73</v>
      </c>
      <c r="F142" s="55">
        <v>18</v>
      </c>
      <c r="G142" s="55">
        <v>40</v>
      </c>
      <c r="H142" s="2" t="s">
        <v>171</v>
      </c>
    </row>
    <row r="143" spans="3:8" ht="12.75">
      <c r="C143" s="134">
        <v>802.3</v>
      </c>
      <c r="D143" s="2" t="s">
        <v>250</v>
      </c>
      <c r="E143" s="2" t="s">
        <v>73</v>
      </c>
      <c r="F143" s="55">
        <v>17</v>
      </c>
      <c r="G143" s="55">
        <v>30</v>
      </c>
      <c r="H143" s="2" t="s">
        <v>146</v>
      </c>
    </row>
    <row r="144" spans="3:8" ht="12.75">
      <c r="C144" s="134">
        <v>802.3</v>
      </c>
      <c r="D144" s="2" t="s">
        <v>242</v>
      </c>
      <c r="E144" s="2" t="s">
        <v>73</v>
      </c>
      <c r="F144" s="55">
        <v>22</v>
      </c>
      <c r="G144" s="55">
        <v>50</v>
      </c>
      <c r="H144" s="2" t="s">
        <v>142</v>
      </c>
    </row>
    <row r="145" spans="3:8" ht="12.75">
      <c r="C145" s="134">
        <v>802.3</v>
      </c>
      <c r="D145" s="2" t="s">
        <v>251</v>
      </c>
      <c r="E145" s="2" t="s">
        <v>120</v>
      </c>
      <c r="F145" s="55">
        <v>19</v>
      </c>
      <c r="G145" s="55">
        <v>270</v>
      </c>
      <c r="H145" s="2" t="s">
        <v>138</v>
      </c>
    </row>
    <row r="146" spans="3:8" ht="12.75">
      <c r="C146" s="134">
        <v>802.3</v>
      </c>
      <c r="D146" s="2" t="s">
        <v>252</v>
      </c>
      <c r="E146" s="2" t="s">
        <v>120</v>
      </c>
      <c r="F146" s="55">
        <v>16</v>
      </c>
      <c r="G146" s="55">
        <v>90</v>
      </c>
      <c r="H146" s="2" t="s">
        <v>143</v>
      </c>
    </row>
    <row r="147" spans="3:12" ht="12.75">
      <c r="C147" s="134">
        <v>802.16</v>
      </c>
      <c r="D147" s="2" t="s">
        <v>243</v>
      </c>
      <c r="E147" s="2" t="s">
        <v>121</v>
      </c>
      <c r="F147" s="55">
        <v>4</v>
      </c>
      <c r="G147" s="55">
        <v>80</v>
      </c>
      <c r="H147" s="2" t="s">
        <v>140</v>
      </c>
      <c r="J147" s="14"/>
      <c r="K147" s="14"/>
      <c r="L147" s="14"/>
    </row>
    <row r="148" spans="3:12" ht="12.75">
      <c r="C148" s="134">
        <v>802.16</v>
      </c>
      <c r="D148" s="2" t="s">
        <v>244</v>
      </c>
      <c r="E148" s="2" t="s">
        <v>73</v>
      </c>
      <c r="F148" s="55">
        <v>12</v>
      </c>
      <c r="G148" s="55">
        <v>30</v>
      </c>
      <c r="H148" s="2" t="s">
        <v>170</v>
      </c>
      <c r="J148" s="14"/>
      <c r="K148" s="14"/>
      <c r="L148" s="14"/>
    </row>
    <row r="149" spans="3:8" ht="12.75">
      <c r="C149" s="134">
        <v>802.16</v>
      </c>
      <c r="D149" s="2" t="s">
        <v>227</v>
      </c>
      <c r="E149" s="2" t="s">
        <v>74</v>
      </c>
      <c r="F149" s="55">
        <v>8</v>
      </c>
      <c r="G149" s="55">
        <v>18</v>
      </c>
      <c r="H149" s="2" t="s">
        <v>141</v>
      </c>
    </row>
    <row r="150" spans="3:8" ht="12.75">
      <c r="C150" s="134">
        <v>802.17</v>
      </c>
      <c r="D150" s="2" t="s">
        <v>254</v>
      </c>
      <c r="E150" s="2" t="s">
        <v>119</v>
      </c>
      <c r="F150" s="55">
        <v>2</v>
      </c>
      <c r="G150" s="55">
        <v>100</v>
      </c>
      <c r="H150" s="10" t="s">
        <v>194</v>
      </c>
    </row>
    <row r="151" spans="3:8" ht="12.75">
      <c r="C151" s="134">
        <v>802.17</v>
      </c>
      <c r="D151" s="2" t="s">
        <v>255</v>
      </c>
      <c r="E151" s="2" t="s">
        <v>73</v>
      </c>
      <c r="F151" s="55">
        <v>13</v>
      </c>
      <c r="G151" s="55">
        <v>75</v>
      </c>
      <c r="H151" s="10" t="s">
        <v>196</v>
      </c>
    </row>
    <row r="152" spans="3:8" ht="12.75">
      <c r="C152" s="134">
        <v>802.17</v>
      </c>
      <c r="D152" s="2" t="s">
        <v>256</v>
      </c>
      <c r="E152" s="2" t="s">
        <v>73</v>
      </c>
      <c r="F152" s="55">
        <v>7</v>
      </c>
      <c r="G152" s="55">
        <v>50</v>
      </c>
      <c r="H152" s="10" t="s">
        <v>197</v>
      </c>
    </row>
    <row r="153" spans="2:8" ht="12.75">
      <c r="B153" s="2" t="s">
        <v>21</v>
      </c>
      <c r="D153" s="2" t="s">
        <v>21</v>
      </c>
      <c r="E153" s="2" t="s">
        <v>21</v>
      </c>
      <c r="G153" s="55" t="s">
        <v>21</v>
      </c>
      <c r="H153" s="2"/>
    </row>
    <row r="154" spans="2:8" ht="12.75">
      <c r="B154" s="2" t="s">
        <v>30</v>
      </c>
      <c r="C154" s="134">
        <v>802.11</v>
      </c>
      <c r="D154" s="2" t="s">
        <v>264</v>
      </c>
      <c r="E154" s="2" t="s">
        <v>119</v>
      </c>
      <c r="F154" s="55">
        <v>20</v>
      </c>
      <c r="G154" s="55">
        <v>180</v>
      </c>
      <c r="H154" s="2" t="s">
        <v>136</v>
      </c>
    </row>
    <row r="155" spans="2:8" ht="12.75">
      <c r="B155" s="2" t="s">
        <v>21</v>
      </c>
      <c r="C155" s="134">
        <v>802.15</v>
      </c>
      <c r="D155" s="2" t="s">
        <v>265</v>
      </c>
      <c r="E155" s="2" t="s">
        <v>119</v>
      </c>
      <c r="F155" s="55">
        <v>1</v>
      </c>
      <c r="G155" s="55">
        <v>150</v>
      </c>
      <c r="H155" s="2" t="s">
        <v>178</v>
      </c>
    </row>
    <row r="156" ht="12.75">
      <c r="H156" s="2"/>
    </row>
    <row r="157" spans="2:8" ht="12.75">
      <c r="B157" s="2" t="s">
        <v>31</v>
      </c>
      <c r="C157" s="134" t="s">
        <v>309</v>
      </c>
      <c r="D157" s="2" t="s">
        <v>302</v>
      </c>
      <c r="E157" s="2" t="s">
        <v>73</v>
      </c>
      <c r="F157" s="55">
        <v>1</v>
      </c>
      <c r="G157" s="55">
        <v>50</v>
      </c>
      <c r="H157" s="2" t="s">
        <v>145</v>
      </c>
    </row>
    <row r="158" ht="12.75">
      <c r="H158" s="2"/>
    </row>
    <row r="159" spans="2:8" ht="12.75">
      <c r="B159" s="2" t="s">
        <v>14</v>
      </c>
      <c r="C159" s="134">
        <v>802.1</v>
      </c>
      <c r="D159" s="2" t="s">
        <v>219</v>
      </c>
      <c r="E159" s="2" t="s">
        <v>162</v>
      </c>
      <c r="F159" s="55">
        <v>15</v>
      </c>
      <c r="G159" s="55">
        <v>35</v>
      </c>
      <c r="H159" s="2" t="s">
        <v>135</v>
      </c>
    </row>
    <row r="160" spans="3:8" ht="12.75">
      <c r="C160" s="134">
        <v>802.3</v>
      </c>
      <c r="D160" s="2" t="s">
        <v>253</v>
      </c>
      <c r="E160" s="2" t="s">
        <v>73</v>
      </c>
      <c r="F160" s="55">
        <v>6</v>
      </c>
      <c r="G160" s="55">
        <v>90</v>
      </c>
      <c r="H160" s="2" t="s">
        <v>148</v>
      </c>
    </row>
    <row r="161" spans="3:8" ht="12.75">
      <c r="C161" s="134">
        <v>802.3</v>
      </c>
      <c r="D161" s="2" t="s">
        <v>266</v>
      </c>
      <c r="E161" s="2" t="s">
        <v>168</v>
      </c>
      <c r="F161" s="55">
        <v>14</v>
      </c>
      <c r="G161" s="55">
        <v>40</v>
      </c>
      <c r="H161" s="2" t="s">
        <v>131</v>
      </c>
    </row>
    <row r="162" spans="3:8" ht="12.75">
      <c r="C162" s="134">
        <v>802.11</v>
      </c>
      <c r="D162" s="2" t="s">
        <v>229</v>
      </c>
      <c r="E162" s="2" t="s">
        <v>206</v>
      </c>
      <c r="F162" s="55">
        <v>3</v>
      </c>
      <c r="G162" s="55">
        <v>90</v>
      </c>
      <c r="H162" s="2" t="s">
        <v>139</v>
      </c>
    </row>
    <row r="163" spans="3:8" ht="12.75">
      <c r="C163" s="134">
        <v>802.11</v>
      </c>
      <c r="D163" s="2" t="s">
        <v>228</v>
      </c>
      <c r="E163" s="2" t="s">
        <v>119</v>
      </c>
      <c r="F163" s="55">
        <v>20</v>
      </c>
      <c r="G163" s="55">
        <v>180</v>
      </c>
      <c r="H163" s="2" t="s">
        <v>136</v>
      </c>
    </row>
    <row r="164" spans="3:8" ht="12.75">
      <c r="C164" s="134">
        <v>802.11</v>
      </c>
      <c r="D164" s="2" t="s">
        <v>245</v>
      </c>
      <c r="E164" s="2" t="s">
        <v>167</v>
      </c>
      <c r="F164" s="55">
        <v>21</v>
      </c>
      <c r="G164" s="55">
        <v>40</v>
      </c>
      <c r="H164" s="2" t="s">
        <v>147</v>
      </c>
    </row>
    <row r="165" spans="3:8" ht="12.75">
      <c r="C165" s="134">
        <v>802.15</v>
      </c>
      <c r="D165" s="2" t="s">
        <v>232</v>
      </c>
      <c r="E165" s="2" t="s">
        <v>73</v>
      </c>
      <c r="F165" s="55">
        <v>9</v>
      </c>
      <c r="G165" s="55">
        <v>50</v>
      </c>
      <c r="H165" s="2" t="s">
        <v>164</v>
      </c>
    </row>
    <row r="166" spans="2:8" ht="12.75">
      <c r="B166" s="2" t="s">
        <v>21</v>
      </c>
      <c r="C166" s="134">
        <v>802.15</v>
      </c>
      <c r="D166" s="2" t="s">
        <v>225</v>
      </c>
      <c r="E166" s="2" t="s">
        <v>73</v>
      </c>
      <c r="F166" s="55">
        <v>11</v>
      </c>
      <c r="G166" s="55">
        <v>30</v>
      </c>
      <c r="H166" s="2" t="s">
        <v>169</v>
      </c>
    </row>
    <row r="167" ht="12.75">
      <c r="H167" s="13"/>
    </row>
    <row r="168" spans="2:8" ht="12.75">
      <c r="B168" s="2" t="s">
        <v>32</v>
      </c>
      <c r="C168" s="134">
        <v>802.11</v>
      </c>
      <c r="D168" s="2" t="s">
        <v>248</v>
      </c>
      <c r="E168" s="2" t="s">
        <v>119</v>
      </c>
      <c r="F168" s="55">
        <v>5</v>
      </c>
      <c r="G168" s="55">
        <v>80</v>
      </c>
      <c r="H168" s="2" t="s">
        <v>133</v>
      </c>
    </row>
    <row r="169" spans="3:8" ht="12.75">
      <c r="C169" s="134">
        <v>802.15</v>
      </c>
      <c r="D169" s="72" t="s">
        <v>224</v>
      </c>
      <c r="E169" s="2" t="s">
        <v>73</v>
      </c>
      <c r="F169" s="55">
        <v>1</v>
      </c>
      <c r="G169" s="55">
        <v>50</v>
      </c>
      <c r="H169" s="2" t="s">
        <v>145</v>
      </c>
    </row>
    <row r="170" spans="3:8" ht="12.75">
      <c r="C170" s="138" t="s">
        <v>280</v>
      </c>
      <c r="D170" s="72" t="s">
        <v>281</v>
      </c>
      <c r="E170" s="72" t="s">
        <v>124</v>
      </c>
      <c r="F170" s="122">
        <v>23</v>
      </c>
      <c r="G170" s="122">
        <v>20</v>
      </c>
      <c r="H170" s="72" t="s">
        <v>282</v>
      </c>
    </row>
    <row r="171" spans="3:8" ht="12.75">
      <c r="C171" s="138"/>
      <c r="D171" s="72"/>
      <c r="E171" s="72"/>
      <c r="F171" s="122"/>
      <c r="G171" s="122"/>
      <c r="H171" s="72"/>
    </row>
    <row r="172" spans="2:8" ht="15.75">
      <c r="B172" s="2" t="s">
        <v>15</v>
      </c>
      <c r="C172" s="141">
        <v>802</v>
      </c>
      <c r="D172" s="53" t="s">
        <v>267</v>
      </c>
      <c r="E172" s="2" t="s">
        <v>70</v>
      </c>
      <c r="G172" s="55" t="s">
        <v>130</v>
      </c>
      <c r="H172" s="72" t="s">
        <v>286</v>
      </c>
    </row>
    <row r="173" ht="12.75">
      <c r="H173" s="2"/>
    </row>
    <row r="174" ht="12.75">
      <c r="H174" s="2"/>
    </row>
    <row r="175" ht="12.75">
      <c r="H175" s="2"/>
    </row>
    <row r="177" ht="12.75">
      <c r="H177" s="2"/>
    </row>
    <row r="178" spans="7:8" ht="12.75">
      <c r="G178" s="56" t="s">
        <v>22</v>
      </c>
      <c r="H178" s="10" t="s">
        <v>23</v>
      </c>
    </row>
    <row r="179" spans="1:8" ht="12.75">
      <c r="A179" s="6" t="s">
        <v>19</v>
      </c>
      <c r="B179" s="7" t="s">
        <v>2</v>
      </c>
      <c r="C179" s="135" t="s">
        <v>208</v>
      </c>
      <c r="D179" s="7" t="s">
        <v>207</v>
      </c>
      <c r="E179" s="6" t="s">
        <v>3</v>
      </c>
      <c r="F179" s="57" t="s">
        <v>72</v>
      </c>
      <c r="G179" s="57" t="s">
        <v>24</v>
      </c>
      <c r="H179" s="7" t="s">
        <v>4</v>
      </c>
    </row>
    <row r="180" spans="1:8" ht="12.75">
      <c r="A180" s="6"/>
      <c r="B180" s="7"/>
      <c r="C180" s="135"/>
      <c r="D180" s="7"/>
      <c r="E180" s="6"/>
      <c r="F180" s="57"/>
      <c r="G180" s="57"/>
      <c r="H180" s="2"/>
    </row>
    <row r="181" spans="1:8" ht="12.75">
      <c r="A181" s="9" t="s">
        <v>35</v>
      </c>
      <c r="B181" s="2" t="s">
        <v>36</v>
      </c>
      <c r="C181" s="134">
        <v>802.11</v>
      </c>
      <c r="D181" s="2" t="s">
        <v>268</v>
      </c>
      <c r="E181" s="2" t="s">
        <v>74</v>
      </c>
      <c r="F181" s="55">
        <v>8</v>
      </c>
      <c r="G181" s="55">
        <v>18</v>
      </c>
      <c r="H181" s="2" t="s">
        <v>141</v>
      </c>
    </row>
    <row r="182" spans="1:8" ht="12.75">
      <c r="A182" s="68">
        <v>37329</v>
      </c>
      <c r="C182" s="134">
        <v>802.15</v>
      </c>
      <c r="D182" s="2" t="s">
        <v>216</v>
      </c>
      <c r="E182" s="2" t="s">
        <v>74</v>
      </c>
      <c r="F182" s="55">
        <v>10</v>
      </c>
      <c r="G182" s="55">
        <v>18</v>
      </c>
      <c r="H182" s="2" t="s">
        <v>132</v>
      </c>
    </row>
    <row r="183" spans="1:8" ht="12.75">
      <c r="A183" s="4">
        <v>2002</v>
      </c>
      <c r="H183" s="2"/>
    </row>
    <row r="184" spans="2:8" ht="12.75">
      <c r="B184" s="2" t="s">
        <v>38</v>
      </c>
      <c r="C184" s="134">
        <v>802.1</v>
      </c>
      <c r="D184" s="2" t="s">
        <v>219</v>
      </c>
      <c r="E184" s="2" t="s">
        <v>162</v>
      </c>
      <c r="F184" s="55">
        <v>15</v>
      </c>
      <c r="G184" s="55">
        <v>35</v>
      </c>
      <c r="H184" s="2" t="s">
        <v>135</v>
      </c>
    </row>
    <row r="185" spans="2:8" ht="12.75">
      <c r="B185" s="13" t="s">
        <v>21</v>
      </c>
      <c r="C185" s="134">
        <v>802.3</v>
      </c>
      <c r="D185" s="2" t="s">
        <v>269</v>
      </c>
      <c r="E185" s="2" t="s">
        <v>120</v>
      </c>
      <c r="F185" s="55">
        <v>16</v>
      </c>
      <c r="G185" s="55">
        <v>90</v>
      </c>
      <c r="H185" s="2" t="s">
        <v>143</v>
      </c>
    </row>
    <row r="186" spans="3:8" ht="12.75">
      <c r="C186" s="134">
        <v>802.3</v>
      </c>
      <c r="D186" s="2" t="s">
        <v>242</v>
      </c>
      <c r="E186" s="2" t="s">
        <v>73</v>
      </c>
      <c r="F186" s="55">
        <v>22</v>
      </c>
      <c r="G186" s="55">
        <v>50</v>
      </c>
      <c r="H186" s="2" t="s">
        <v>142</v>
      </c>
    </row>
    <row r="187" spans="3:8" ht="12.75">
      <c r="C187" s="134">
        <v>802.3</v>
      </c>
      <c r="D187" s="2" t="s">
        <v>270</v>
      </c>
      <c r="E187" s="2" t="s">
        <v>120</v>
      </c>
      <c r="F187" s="55">
        <v>19</v>
      </c>
      <c r="G187" s="55">
        <v>270</v>
      </c>
      <c r="H187" s="2" t="s">
        <v>138</v>
      </c>
    </row>
    <row r="188" spans="3:8" ht="12.75">
      <c r="C188" s="134">
        <v>802.11</v>
      </c>
      <c r="D188" s="2" t="s">
        <v>229</v>
      </c>
      <c r="E188" s="2" t="s">
        <v>119</v>
      </c>
      <c r="F188" s="55">
        <v>6</v>
      </c>
      <c r="G188" s="55">
        <v>140</v>
      </c>
      <c r="H188" s="2" t="s">
        <v>137</v>
      </c>
    </row>
    <row r="189" spans="3:8" ht="12.75">
      <c r="C189" s="134">
        <v>802.17</v>
      </c>
      <c r="D189" s="2" t="s">
        <v>254</v>
      </c>
      <c r="E189" s="2" t="s">
        <v>119</v>
      </c>
      <c r="F189" s="55">
        <v>2</v>
      </c>
      <c r="G189" s="55">
        <v>100</v>
      </c>
      <c r="H189" s="10" t="s">
        <v>194</v>
      </c>
    </row>
    <row r="190" spans="3:8" ht="12.75">
      <c r="C190" s="134">
        <v>802.17</v>
      </c>
      <c r="D190" s="2" t="s">
        <v>255</v>
      </c>
      <c r="E190" s="2" t="s">
        <v>73</v>
      </c>
      <c r="F190" s="55">
        <v>13</v>
      </c>
      <c r="G190" s="55">
        <v>75</v>
      </c>
      <c r="H190" s="10" t="s">
        <v>196</v>
      </c>
    </row>
    <row r="191" spans="3:8" ht="12.75">
      <c r="C191" s="134">
        <v>802.17</v>
      </c>
      <c r="D191" s="2" t="s">
        <v>256</v>
      </c>
      <c r="E191" s="128" t="s">
        <v>167</v>
      </c>
      <c r="F191" s="129">
        <v>7</v>
      </c>
      <c r="G191" s="129">
        <v>35</v>
      </c>
      <c r="H191" s="130" t="s">
        <v>303</v>
      </c>
    </row>
    <row r="192" ht="12.75">
      <c r="H192" s="13"/>
    </row>
    <row r="193" spans="2:8" ht="12.75">
      <c r="B193" s="2" t="s">
        <v>118</v>
      </c>
      <c r="C193" s="134">
        <v>802.11</v>
      </c>
      <c r="D193" s="13" t="s">
        <v>245</v>
      </c>
      <c r="E193" s="2" t="s">
        <v>73</v>
      </c>
      <c r="F193" s="55">
        <v>18</v>
      </c>
      <c r="G193" s="55">
        <v>40</v>
      </c>
      <c r="H193" s="2" t="s">
        <v>182</v>
      </c>
    </row>
    <row r="194" spans="4:8" ht="12.75">
      <c r="D194" s="13"/>
      <c r="H194" s="2"/>
    </row>
    <row r="195" spans="2:8" ht="12.75">
      <c r="B195" s="2" t="s">
        <v>13</v>
      </c>
      <c r="C195" s="134">
        <v>802.11</v>
      </c>
      <c r="D195" s="2" t="s">
        <v>228</v>
      </c>
      <c r="E195" s="2" t="s">
        <v>119</v>
      </c>
      <c r="F195" s="55">
        <v>20</v>
      </c>
      <c r="G195" s="55">
        <v>180</v>
      </c>
      <c r="H195" s="2" t="s">
        <v>136</v>
      </c>
    </row>
    <row r="196" spans="3:8" ht="12.75">
      <c r="C196" s="134">
        <v>802.15</v>
      </c>
      <c r="D196" s="2" t="s">
        <v>238</v>
      </c>
      <c r="E196" s="2" t="s">
        <v>168</v>
      </c>
      <c r="F196" s="55">
        <v>14</v>
      </c>
      <c r="G196" s="55">
        <v>40</v>
      </c>
      <c r="H196" s="2" t="s">
        <v>131</v>
      </c>
    </row>
    <row r="197" spans="3:8" ht="12.75">
      <c r="C197" s="134">
        <v>802.15</v>
      </c>
      <c r="D197" s="2" t="s">
        <v>224</v>
      </c>
      <c r="E197" s="2" t="s">
        <v>73</v>
      </c>
      <c r="F197" s="55">
        <v>1</v>
      </c>
      <c r="G197" s="55">
        <v>50</v>
      </c>
      <c r="H197" s="2" t="s">
        <v>145</v>
      </c>
    </row>
    <row r="198" spans="3:8" ht="12.75">
      <c r="C198" s="140">
        <v>802.15</v>
      </c>
      <c r="D198" s="107" t="s">
        <v>225</v>
      </c>
      <c r="E198" s="107" t="s">
        <v>73</v>
      </c>
      <c r="F198" s="108">
        <v>11</v>
      </c>
      <c r="G198" s="108">
        <v>30</v>
      </c>
      <c r="H198" s="107" t="s">
        <v>169</v>
      </c>
    </row>
    <row r="199" ht="12.75">
      <c r="H199" s="13"/>
    </row>
    <row r="200" spans="2:8" ht="12.75">
      <c r="B200" s="2" t="s">
        <v>64</v>
      </c>
      <c r="C200" s="134" t="s">
        <v>301</v>
      </c>
      <c r="D200" s="2" t="s">
        <v>222</v>
      </c>
      <c r="E200" s="2" t="s">
        <v>74</v>
      </c>
      <c r="F200" s="55">
        <v>10</v>
      </c>
      <c r="G200" s="55">
        <v>18</v>
      </c>
      <c r="H200" s="2" t="s">
        <v>132</v>
      </c>
    </row>
    <row r="201" spans="3:8" ht="12.75">
      <c r="C201" s="134">
        <v>802.16</v>
      </c>
      <c r="D201" s="2" t="s">
        <v>243</v>
      </c>
      <c r="E201" s="2" t="s">
        <v>121</v>
      </c>
      <c r="F201" s="55">
        <v>4</v>
      </c>
      <c r="G201" s="55">
        <v>80</v>
      </c>
      <c r="H201" s="2" t="s">
        <v>140</v>
      </c>
    </row>
    <row r="202" spans="3:8" ht="12.75">
      <c r="C202" s="134">
        <v>802.16</v>
      </c>
      <c r="D202" s="2" t="s">
        <v>244</v>
      </c>
      <c r="E202" s="2" t="s">
        <v>73</v>
      </c>
      <c r="F202" s="55">
        <v>12</v>
      </c>
      <c r="G202" s="55">
        <v>30</v>
      </c>
      <c r="H202" s="2" t="s">
        <v>170</v>
      </c>
    </row>
    <row r="203" spans="3:8" ht="12.75">
      <c r="C203" s="134">
        <v>802.16</v>
      </c>
      <c r="D203" s="2" t="s">
        <v>227</v>
      </c>
      <c r="E203" s="2" t="s">
        <v>74</v>
      </c>
      <c r="F203" s="55">
        <v>8</v>
      </c>
      <c r="G203" s="55">
        <v>18</v>
      </c>
      <c r="H203" s="2" t="s">
        <v>141</v>
      </c>
    </row>
    <row r="204" ht="12.75">
      <c r="H204" s="2"/>
    </row>
    <row r="205" spans="2:8" ht="12.75">
      <c r="B205" s="2" t="s">
        <v>166</v>
      </c>
      <c r="C205" s="134">
        <v>802.11</v>
      </c>
      <c r="D205" s="2" t="s">
        <v>271</v>
      </c>
      <c r="E205" s="2" t="s">
        <v>119</v>
      </c>
      <c r="F205" s="55">
        <v>5</v>
      </c>
      <c r="G205" s="55">
        <v>80</v>
      </c>
      <c r="H205" s="2" t="s">
        <v>133</v>
      </c>
    </row>
    <row r="206" spans="3:8" ht="12.75">
      <c r="C206" s="140">
        <v>802.15</v>
      </c>
      <c r="D206" s="107" t="s">
        <v>232</v>
      </c>
      <c r="E206" s="107" t="s">
        <v>73</v>
      </c>
      <c r="F206" s="108">
        <v>9</v>
      </c>
      <c r="G206" s="108">
        <v>50</v>
      </c>
      <c r="H206" s="107" t="s">
        <v>164</v>
      </c>
    </row>
    <row r="207" spans="3:8" ht="12.75">
      <c r="C207" s="138" t="s">
        <v>280</v>
      </c>
      <c r="D207" s="72" t="s">
        <v>281</v>
      </c>
      <c r="E207" s="72" t="s">
        <v>124</v>
      </c>
      <c r="F207" s="122">
        <v>23</v>
      </c>
      <c r="G207" s="122">
        <v>20</v>
      </c>
      <c r="H207" s="72" t="s">
        <v>282</v>
      </c>
    </row>
    <row r="208" spans="3:8" ht="12.75">
      <c r="C208" s="138"/>
      <c r="D208" s="72"/>
      <c r="E208" s="72"/>
      <c r="F208" s="122"/>
      <c r="G208" s="122"/>
      <c r="H208" s="72"/>
    </row>
    <row r="209" spans="2:8" ht="12.75">
      <c r="B209" s="2" t="s">
        <v>9</v>
      </c>
      <c r="C209" s="134">
        <v>802.3</v>
      </c>
      <c r="D209" s="2" t="s">
        <v>272</v>
      </c>
      <c r="E209" s="2" t="s">
        <v>126</v>
      </c>
      <c r="F209" s="55">
        <v>19</v>
      </c>
      <c r="G209" s="55">
        <v>350</v>
      </c>
      <c r="H209" s="2" t="s">
        <v>163</v>
      </c>
    </row>
    <row r="210" ht="12.75">
      <c r="H210" s="2"/>
    </row>
    <row r="211" spans="2:8" ht="12.75">
      <c r="B211" s="107" t="s">
        <v>292</v>
      </c>
      <c r="C211" s="134">
        <v>802.17</v>
      </c>
      <c r="D211" s="2" t="s">
        <v>273</v>
      </c>
      <c r="E211" s="107" t="s">
        <v>119</v>
      </c>
      <c r="F211" s="55">
        <v>2</v>
      </c>
      <c r="G211" s="55">
        <v>150</v>
      </c>
      <c r="H211" s="10" t="s">
        <v>195</v>
      </c>
    </row>
    <row r="212" spans="4:8" ht="12.75">
      <c r="D212" s="107" t="s">
        <v>293</v>
      </c>
      <c r="E212" s="107"/>
      <c r="H212" s="72"/>
    </row>
    <row r="213" spans="1:7" s="72" customFormat="1" ht="12.75">
      <c r="A213" s="145"/>
      <c r="C213" s="138"/>
      <c r="F213" s="122"/>
      <c r="G213" s="122"/>
    </row>
    <row r="214" spans="2:8" ht="12.75">
      <c r="B214" s="2" t="s">
        <v>16</v>
      </c>
      <c r="C214" s="134">
        <v>802.11</v>
      </c>
      <c r="D214" s="2" t="s">
        <v>230</v>
      </c>
      <c r="E214" s="2" t="s">
        <v>206</v>
      </c>
      <c r="F214" s="55">
        <v>3</v>
      </c>
      <c r="G214" s="55">
        <v>90</v>
      </c>
      <c r="H214" s="2" t="s">
        <v>139</v>
      </c>
    </row>
    <row r="215" ht="12.75">
      <c r="H215" s="13"/>
    </row>
    <row r="216" spans="2:8" ht="12.75">
      <c r="B216" s="2" t="s">
        <v>11</v>
      </c>
      <c r="C216" s="134">
        <v>802.11</v>
      </c>
      <c r="D216" s="2" t="s">
        <v>229</v>
      </c>
      <c r="E216" s="2" t="s">
        <v>119</v>
      </c>
      <c r="F216" s="55">
        <v>6</v>
      </c>
      <c r="G216" s="55">
        <v>140</v>
      </c>
      <c r="H216" s="2" t="s">
        <v>137</v>
      </c>
    </row>
    <row r="217" ht="12.75">
      <c r="H217" s="2"/>
    </row>
    <row r="218" spans="2:8" ht="12.75" outlineLevel="1">
      <c r="B218" s="128" t="s">
        <v>305</v>
      </c>
      <c r="C218" s="137"/>
      <c r="D218" s="128" t="s">
        <v>283</v>
      </c>
      <c r="E218" s="128" t="s">
        <v>304</v>
      </c>
      <c r="F218" s="129">
        <v>7</v>
      </c>
      <c r="G218" s="129">
        <v>25</v>
      </c>
      <c r="H218" s="130" t="s">
        <v>303</v>
      </c>
    </row>
    <row r="219" ht="12.75" outlineLevel="1"/>
    <row r="220" spans="2:8" ht="12.75">
      <c r="B220" s="2" t="s">
        <v>27</v>
      </c>
      <c r="C220" s="134">
        <v>802.11</v>
      </c>
      <c r="D220" s="73" t="s">
        <v>248</v>
      </c>
      <c r="E220" s="2" t="s">
        <v>121</v>
      </c>
      <c r="F220" s="55">
        <v>4</v>
      </c>
      <c r="G220" s="55">
        <v>80</v>
      </c>
      <c r="H220" s="2" t="s">
        <v>140</v>
      </c>
    </row>
    <row r="221" spans="4:8" ht="12.75">
      <c r="D221" s="13"/>
      <c r="E221" s="13"/>
      <c r="H221" s="13"/>
    </row>
    <row r="222" spans="2:8" ht="12.75">
      <c r="B222" s="2" t="s">
        <v>0</v>
      </c>
      <c r="C222" s="134">
        <v>802</v>
      </c>
      <c r="D222" s="2" t="s">
        <v>274</v>
      </c>
      <c r="E222" s="2" t="s">
        <v>74</v>
      </c>
      <c r="F222" s="55">
        <v>10</v>
      </c>
      <c r="G222" s="55">
        <v>18</v>
      </c>
      <c r="H222" s="13" t="s">
        <v>132</v>
      </c>
    </row>
    <row r="223" ht="12.75">
      <c r="H223" s="13"/>
    </row>
    <row r="224" spans="2:8" ht="12.75">
      <c r="B224" s="2" t="s">
        <v>123</v>
      </c>
      <c r="C224" s="134">
        <v>802.16</v>
      </c>
      <c r="D224" s="2" t="s">
        <v>275</v>
      </c>
      <c r="E224" s="2" t="s">
        <v>74</v>
      </c>
      <c r="F224" s="55">
        <v>8</v>
      </c>
      <c r="G224" s="55">
        <v>18</v>
      </c>
      <c r="H224" s="2" t="s">
        <v>141</v>
      </c>
    </row>
    <row r="225" ht="12.75">
      <c r="H225" s="2"/>
    </row>
    <row r="226" ht="12.75">
      <c r="H226" s="2"/>
    </row>
    <row r="227" ht="12.75">
      <c r="H227" s="13"/>
    </row>
    <row r="228" spans="1:8" ht="12.75">
      <c r="A228" s="9" t="s">
        <v>37</v>
      </c>
      <c r="B228" s="2" t="s">
        <v>17</v>
      </c>
      <c r="C228" s="134">
        <v>802.16</v>
      </c>
      <c r="D228" s="2" t="s">
        <v>226</v>
      </c>
      <c r="E228" s="2" t="s">
        <v>121</v>
      </c>
      <c r="F228" s="55">
        <v>4</v>
      </c>
      <c r="G228" s="55">
        <v>120</v>
      </c>
      <c r="H228" s="13" t="s">
        <v>180</v>
      </c>
    </row>
    <row r="229" spans="1:8" ht="12.75">
      <c r="A229" s="68">
        <v>37330</v>
      </c>
      <c r="C229" s="134">
        <v>802.16</v>
      </c>
      <c r="D229" s="2" t="s">
        <v>227</v>
      </c>
      <c r="E229" s="2" t="s">
        <v>74</v>
      </c>
      <c r="F229" s="55">
        <v>8</v>
      </c>
      <c r="G229" s="55">
        <v>18</v>
      </c>
      <c r="H229" s="2" t="s">
        <v>141</v>
      </c>
    </row>
    <row r="230" spans="1:8" ht="12.75">
      <c r="A230" s="4">
        <v>2002</v>
      </c>
      <c r="H230" s="2"/>
    </row>
    <row r="231" spans="2:8" ht="12.75">
      <c r="B231" s="2" t="s">
        <v>38</v>
      </c>
      <c r="C231" s="134">
        <v>802.11</v>
      </c>
      <c r="D231" s="2" t="s">
        <v>276</v>
      </c>
      <c r="E231" s="2" t="s">
        <v>122</v>
      </c>
      <c r="F231" s="55">
        <v>20</v>
      </c>
      <c r="G231" s="55">
        <v>400</v>
      </c>
      <c r="H231" s="2" t="s">
        <v>179</v>
      </c>
    </row>
    <row r="232" spans="3:8" ht="12.75">
      <c r="C232" s="134">
        <v>802.15</v>
      </c>
      <c r="D232" s="2" t="s">
        <v>277</v>
      </c>
      <c r="E232" s="2" t="s">
        <v>122</v>
      </c>
      <c r="F232" s="55">
        <v>1</v>
      </c>
      <c r="G232" s="55">
        <v>150</v>
      </c>
      <c r="H232" s="13" t="s">
        <v>192</v>
      </c>
    </row>
    <row r="233" ht="12.75">
      <c r="H233" s="2"/>
    </row>
    <row r="234" spans="2:8" ht="12.75">
      <c r="B234" s="2" t="s">
        <v>18</v>
      </c>
      <c r="C234" s="134">
        <v>802.16</v>
      </c>
      <c r="D234" s="2" t="s">
        <v>278</v>
      </c>
      <c r="E234" s="2" t="s">
        <v>121</v>
      </c>
      <c r="F234" s="55">
        <v>4</v>
      </c>
      <c r="G234" s="55">
        <v>120</v>
      </c>
      <c r="H234" s="13" t="s">
        <v>180</v>
      </c>
    </row>
    <row r="235" ht="12.75">
      <c r="H235" s="2"/>
    </row>
    <row r="236" spans="2:8" ht="12.75">
      <c r="B236" s="128" t="s">
        <v>306</v>
      </c>
      <c r="C236" s="137" t="s">
        <v>311</v>
      </c>
      <c r="D236" s="128" t="s">
        <v>307</v>
      </c>
      <c r="E236" s="128" t="s">
        <v>74</v>
      </c>
      <c r="F236" s="129">
        <v>10</v>
      </c>
      <c r="G236" s="129">
        <v>18</v>
      </c>
      <c r="H236" s="144" t="s">
        <v>132</v>
      </c>
    </row>
    <row r="237" ht="12.75">
      <c r="H237" s="2"/>
    </row>
    <row r="238" spans="2:8" ht="12.75">
      <c r="B238" s="2" t="s">
        <v>5</v>
      </c>
      <c r="C238" s="134" t="s">
        <v>301</v>
      </c>
      <c r="D238" s="74" t="s">
        <v>217</v>
      </c>
      <c r="E238" s="2" t="s">
        <v>200</v>
      </c>
      <c r="F238" s="55">
        <v>3</v>
      </c>
      <c r="G238" s="55">
        <v>88</v>
      </c>
      <c r="H238" s="13" t="s">
        <v>139</v>
      </c>
    </row>
    <row r="239" spans="4:8" ht="12.75">
      <c r="D239" s="74"/>
      <c r="H239" s="13"/>
    </row>
    <row r="240" ht="12.75">
      <c r="H240" s="2"/>
    </row>
    <row r="241" spans="1:8" ht="12.75">
      <c r="A241" s="9"/>
      <c r="H241" s="2"/>
    </row>
    <row r="242" spans="1:8" ht="12.75">
      <c r="A242" s="9"/>
      <c r="H242" s="2"/>
    </row>
    <row r="243" spans="1:8" ht="12.75">
      <c r="A243" s="9"/>
      <c r="H243" s="2"/>
    </row>
    <row r="244" spans="1:8" ht="12.75">
      <c r="A244" s="9" t="s">
        <v>149</v>
      </c>
      <c r="D244" s="10"/>
      <c r="H244" s="2"/>
    </row>
    <row r="245" spans="1:8" ht="12.75">
      <c r="A245" s="9"/>
      <c r="D245" s="10"/>
      <c r="H245" s="2"/>
    </row>
    <row r="246" spans="1:8" ht="12.75">
      <c r="A246" s="9"/>
      <c r="D246" s="10"/>
      <c r="H246" s="2"/>
    </row>
    <row r="247" spans="1:8" ht="12.75">
      <c r="A247" s="9"/>
      <c r="D247" s="10" t="s">
        <v>174</v>
      </c>
      <c r="H247" s="2"/>
    </row>
    <row r="248" spans="1:8" ht="12.75">
      <c r="A248" s="9">
        <v>802</v>
      </c>
      <c r="B248" s="2" t="s">
        <v>98</v>
      </c>
      <c r="D248" s="10" t="s">
        <v>100</v>
      </c>
      <c r="E248" s="72" t="s">
        <v>139</v>
      </c>
      <c r="F248" s="55">
        <v>3</v>
      </c>
      <c r="H248" s="2"/>
    </row>
    <row r="249" spans="1:8" ht="12.75">
      <c r="A249" s="9"/>
      <c r="B249" s="2" t="s">
        <v>99</v>
      </c>
      <c r="D249" s="71" t="s">
        <v>287</v>
      </c>
      <c r="E249" s="72" t="s">
        <v>132</v>
      </c>
      <c r="F249" s="55">
        <v>10</v>
      </c>
      <c r="H249" s="2"/>
    </row>
    <row r="250" spans="1:8" ht="12.75">
      <c r="A250" s="9"/>
      <c r="B250" s="72" t="s">
        <v>288</v>
      </c>
      <c r="C250" s="138"/>
      <c r="D250" s="71" t="s">
        <v>101</v>
      </c>
      <c r="E250" s="72" t="s">
        <v>286</v>
      </c>
      <c r="H250" s="2"/>
    </row>
    <row r="251" spans="1:8" ht="12.75">
      <c r="A251" s="9"/>
      <c r="B251" s="121" t="s">
        <v>280</v>
      </c>
      <c r="C251" s="142"/>
      <c r="D251" s="71" t="s">
        <v>284</v>
      </c>
      <c r="E251" s="72" t="s">
        <v>282</v>
      </c>
      <c r="F251" s="122">
        <v>23</v>
      </c>
      <c r="H251" s="2"/>
    </row>
    <row r="252" spans="1:8" ht="12.75">
      <c r="A252" s="9"/>
      <c r="B252" s="121"/>
      <c r="C252" s="142"/>
      <c r="D252" s="71"/>
      <c r="E252" s="72"/>
      <c r="F252" s="122"/>
      <c r="H252" s="2"/>
    </row>
    <row r="253" spans="1:8" ht="12.75">
      <c r="A253" s="9"/>
      <c r="B253" s="121"/>
      <c r="C253" s="142"/>
      <c r="D253" s="71" t="s">
        <v>308</v>
      </c>
      <c r="E253" s="72"/>
      <c r="F253" s="122"/>
      <c r="H253" s="2"/>
    </row>
    <row r="254" spans="1:8" ht="12.75">
      <c r="A254" s="9">
        <v>802.1</v>
      </c>
      <c r="D254" s="10" t="s">
        <v>175</v>
      </c>
      <c r="E254" s="2" t="s">
        <v>135</v>
      </c>
      <c r="F254" s="55">
        <v>15</v>
      </c>
      <c r="H254" s="2"/>
    </row>
    <row r="255" spans="1:8" ht="12.75">
      <c r="A255" s="2"/>
      <c r="D255" s="10"/>
      <c r="H255" s="2"/>
    </row>
    <row r="256" spans="1:8" ht="12.75">
      <c r="A256" s="9"/>
      <c r="D256" s="10" t="s">
        <v>79</v>
      </c>
      <c r="H256" s="2"/>
    </row>
    <row r="257" spans="1:8" ht="12.75">
      <c r="A257" s="9">
        <v>802.3</v>
      </c>
      <c r="B257" s="2" t="s">
        <v>88</v>
      </c>
      <c r="D257" s="10" t="s">
        <v>150</v>
      </c>
      <c r="E257" s="2" t="s">
        <v>138</v>
      </c>
      <c r="F257" s="55">
        <v>19</v>
      </c>
      <c r="H257" s="2"/>
    </row>
    <row r="258" spans="1:8" ht="12.75">
      <c r="A258" s="9"/>
      <c r="B258" s="2" t="s">
        <v>80</v>
      </c>
      <c r="D258" s="10" t="s">
        <v>111</v>
      </c>
      <c r="E258" s="2" t="s">
        <v>143</v>
      </c>
      <c r="F258" s="55">
        <v>16</v>
      </c>
      <c r="H258" s="2"/>
    </row>
    <row r="259" spans="1:8" ht="12.75">
      <c r="A259" s="9"/>
      <c r="B259" s="2" t="s">
        <v>81</v>
      </c>
      <c r="D259" s="10" t="s">
        <v>151</v>
      </c>
      <c r="E259" s="2" t="s">
        <v>142</v>
      </c>
      <c r="F259" s="55">
        <v>22</v>
      </c>
      <c r="H259" s="2"/>
    </row>
    <row r="260" spans="1:8" ht="12.75">
      <c r="A260" s="9"/>
      <c r="B260" s="2" t="s">
        <v>82</v>
      </c>
      <c r="D260" s="10" t="s">
        <v>90</v>
      </c>
      <c r="E260" s="2" t="s">
        <v>171</v>
      </c>
      <c r="F260" s="55">
        <v>18</v>
      </c>
      <c r="H260" s="2"/>
    </row>
    <row r="261" spans="1:8" ht="12.75">
      <c r="A261" s="9"/>
      <c r="B261" s="2" t="s">
        <v>83</v>
      </c>
      <c r="D261" s="10" t="s">
        <v>152</v>
      </c>
      <c r="E261" s="2" t="s">
        <v>146</v>
      </c>
      <c r="F261" s="55">
        <v>17</v>
      </c>
      <c r="H261" s="2"/>
    </row>
    <row r="262" spans="1:8" ht="12.75">
      <c r="A262" s="9"/>
      <c r="D262" s="10"/>
      <c r="H262" s="2"/>
    </row>
    <row r="263" spans="1:8" ht="12.75">
      <c r="A263" s="9"/>
      <c r="D263" s="10" t="s">
        <v>102</v>
      </c>
      <c r="H263" s="2"/>
    </row>
    <row r="264" spans="1:8" ht="12.75">
      <c r="A264" s="9">
        <v>802.11</v>
      </c>
      <c r="B264" s="2" t="s">
        <v>106</v>
      </c>
      <c r="D264" s="10" t="s">
        <v>157</v>
      </c>
      <c r="E264" s="2" t="s">
        <v>136</v>
      </c>
      <c r="F264" s="55">
        <v>20</v>
      </c>
      <c r="H264" s="2"/>
    </row>
    <row r="265" spans="1:8" ht="12.75">
      <c r="A265" s="9"/>
      <c r="B265" s="2" t="s">
        <v>107</v>
      </c>
      <c r="D265" s="10" t="s">
        <v>158</v>
      </c>
      <c r="E265" s="2" t="s">
        <v>193</v>
      </c>
      <c r="F265" s="55">
        <v>6</v>
      </c>
      <c r="H265" s="2"/>
    </row>
    <row r="266" spans="1:8" ht="12.75">
      <c r="A266" s="9"/>
      <c r="B266" s="2" t="s">
        <v>108</v>
      </c>
      <c r="D266" s="10" t="s">
        <v>159</v>
      </c>
      <c r="E266" s="2" t="s">
        <v>139</v>
      </c>
      <c r="F266" s="55">
        <v>3</v>
      </c>
      <c r="H266" s="2"/>
    </row>
    <row r="267" spans="1:8" ht="12.75">
      <c r="A267" s="9"/>
      <c r="B267" s="2" t="s">
        <v>109</v>
      </c>
      <c r="D267" s="10" t="s">
        <v>159</v>
      </c>
      <c r="E267" s="2" t="s">
        <v>133</v>
      </c>
      <c r="F267" s="55">
        <v>5</v>
      </c>
      <c r="H267" s="2"/>
    </row>
    <row r="268" spans="1:8" ht="12.75">
      <c r="A268" s="9"/>
      <c r="B268" s="2" t="s">
        <v>110</v>
      </c>
      <c r="D268" s="10" t="s">
        <v>154</v>
      </c>
      <c r="E268" s="2" t="s">
        <v>147</v>
      </c>
      <c r="F268" s="55">
        <v>21</v>
      </c>
      <c r="H268" s="2"/>
    </row>
    <row r="269" spans="1:8" ht="12.75">
      <c r="A269" s="9"/>
      <c r="D269" s="10"/>
      <c r="H269" s="2"/>
    </row>
    <row r="270" spans="1:8" ht="12.75">
      <c r="A270" s="9"/>
      <c r="D270" s="10" t="s">
        <v>91</v>
      </c>
      <c r="H270" s="2"/>
    </row>
    <row r="271" spans="1:8" ht="12.75">
      <c r="A271" s="9">
        <v>802.15</v>
      </c>
      <c r="B271" s="2" t="s">
        <v>85</v>
      </c>
      <c r="D271" s="10" t="s">
        <v>89</v>
      </c>
      <c r="E271" s="2" t="s">
        <v>181</v>
      </c>
      <c r="F271" s="55">
        <v>1</v>
      </c>
      <c r="H271" s="2"/>
    </row>
    <row r="272" spans="1:8" ht="12.75">
      <c r="A272" s="9"/>
      <c r="B272" s="2" t="s">
        <v>86</v>
      </c>
      <c r="D272" s="10" t="s">
        <v>90</v>
      </c>
      <c r="E272" s="2" t="s">
        <v>176</v>
      </c>
      <c r="F272" s="55">
        <v>9</v>
      </c>
      <c r="H272" s="2"/>
    </row>
    <row r="273" spans="1:8" ht="12.75">
      <c r="A273" s="9"/>
      <c r="B273" s="2" t="s">
        <v>87</v>
      </c>
      <c r="D273" s="10" t="s">
        <v>78</v>
      </c>
      <c r="E273" s="2" t="s">
        <v>169</v>
      </c>
      <c r="F273" s="55">
        <v>11</v>
      </c>
      <c r="H273" s="2"/>
    </row>
    <row r="274" spans="1:8" ht="12.75">
      <c r="A274" s="9"/>
      <c r="B274" s="2" t="s">
        <v>92</v>
      </c>
      <c r="D274" s="10" t="s">
        <v>177</v>
      </c>
      <c r="E274" s="2" t="s">
        <v>131</v>
      </c>
      <c r="F274" s="55">
        <v>14</v>
      </c>
      <c r="H274" s="2"/>
    </row>
    <row r="275" spans="1:8" ht="12.75">
      <c r="A275" s="9"/>
      <c r="D275" s="10"/>
      <c r="H275" s="2"/>
    </row>
    <row r="276" spans="1:8" ht="12.75">
      <c r="A276" s="9"/>
      <c r="D276" s="10" t="s">
        <v>84</v>
      </c>
      <c r="H276" s="2"/>
    </row>
    <row r="277" spans="1:8" ht="12.75">
      <c r="A277" s="9">
        <v>802.16</v>
      </c>
      <c r="B277" s="2" t="s">
        <v>103</v>
      </c>
      <c r="D277" s="10" t="s">
        <v>153</v>
      </c>
      <c r="E277" s="2" t="s">
        <v>140</v>
      </c>
      <c r="F277" s="55">
        <v>4</v>
      </c>
      <c r="H277" s="2"/>
    </row>
    <row r="278" spans="1:8" ht="12.75">
      <c r="A278" s="9"/>
      <c r="B278" s="2" t="s">
        <v>104</v>
      </c>
      <c r="D278" s="10" t="s">
        <v>154</v>
      </c>
      <c r="E278" s="2" t="s">
        <v>170</v>
      </c>
      <c r="F278" s="55">
        <v>12</v>
      </c>
      <c r="H278" s="2"/>
    </row>
    <row r="279" spans="1:8" ht="12.75">
      <c r="A279" s="9"/>
      <c r="B279" s="2" t="s">
        <v>105</v>
      </c>
      <c r="D279" s="10" t="s">
        <v>97</v>
      </c>
      <c r="E279" s="2" t="s">
        <v>141</v>
      </c>
      <c r="F279" s="55">
        <v>8</v>
      </c>
      <c r="H279" s="2"/>
    </row>
    <row r="280" spans="1:8" ht="12.75">
      <c r="A280" s="9"/>
      <c r="D280" s="10"/>
      <c r="F280" s="2"/>
      <c r="H280" s="2"/>
    </row>
    <row r="281" spans="1:8" ht="12.75">
      <c r="A281" s="9"/>
      <c r="D281" s="10" t="s">
        <v>84</v>
      </c>
      <c r="F281" s="2"/>
      <c r="H281" s="2"/>
    </row>
    <row r="282" spans="1:8" ht="12.75">
      <c r="A282" s="9">
        <v>802.17</v>
      </c>
      <c r="B282" s="2" t="s">
        <v>93</v>
      </c>
      <c r="D282" s="10" t="s">
        <v>96</v>
      </c>
      <c r="E282" s="10" t="s">
        <v>198</v>
      </c>
      <c r="F282" s="55">
        <v>2</v>
      </c>
      <c r="H282" s="2"/>
    </row>
    <row r="283" spans="1:8" ht="12.75">
      <c r="A283" s="9"/>
      <c r="B283" s="2" t="s">
        <v>94</v>
      </c>
      <c r="D283" s="10" t="s">
        <v>155</v>
      </c>
      <c r="E283" s="10" t="s">
        <v>196</v>
      </c>
      <c r="F283" s="55">
        <v>13</v>
      </c>
      <c r="H283" s="2"/>
    </row>
    <row r="284" spans="1:8" ht="12.75">
      <c r="A284" s="9"/>
      <c r="B284" s="2" t="s">
        <v>95</v>
      </c>
      <c r="D284" s="10" t="s">
        <v>156</v>
      </c>
      <c r="E284" s="10" t="s">
        <v>197</v>
      </c>
      <c r="F284" s="55">
        <v>7</v>
      </c>
      <c r="H284" s="2"/>
    </row>
    <row r="285" spans="1:8" ht="12.75">
      <c r="A285" s="9"/>
      <c r="D285" s="10"/>
      <c r="H285" s="2"/>
    </row>
    <row r="286" spans="1:8" ht="12.75">
      <c r="A286" s="9"/>
      <c r="D286" s="10"/>
      <c r="F286" s="2"/>
      <c r="G286" s="2"/>
      <c r="H286" s="2"/>
    </row>
    <row r="287" spans="1:8" ht="12.75">
      <c r="A287" s="9"/>
      <c r="F287" s="2"/>
      <c r="G287" s="2"/>
      <c r="H287" s="2"/>
    </row>
    <row r="288" spans="1:8" ht="12.75">
      <c r="A288" s="9" t="s">
        <v>112</v>
      </c>
      <c r="D288" s="7" t="s">
        <v>39</v>
      </c>
      <c r="F288" s="67" t="s">
        <v>40</v>
      </c>
      <c r="H288" s="2"/>
    </row>
    <row r="289" spans="1:8" ht="12.75">
      <c r="A289" s="9"/>
      <c r="D289" s="10"/>
      <c r="H289" s="2"/>
    </row>
    <row r="290" spans="1:8" ht="12.75">
      <c r="A290" s="9"/>
      <c r="D290" s="2" t="s">
        <v>183</v>
      </c>
      <c r="F290" s="4" t="s">
        <v>113</v>
      </c>
      <c r="H290" s="2"/>
    </row>
    <row r="291" spans="1:8" ht="12.75">
      <c r="A291" s="9"/>
      <c r="D291" s="2" t="s">
        <v>184</v>
      </c>
      <c r="F291" s="4" t="s">
        <v>114</v>
      </c>
      <c r="H291" s="2"/>
    </row>
    <row r="292" spans="1:8" ht="12.75">
      <c r="A292" s="9"/>
      <c r="D292" s="2" t="s">
        <v>185</v>
      </c>
      <c r="F292" s="4" t="s">
        <v>115</v>
      </c>
      <c r="H292" s="2"/>
    </row>
    <row r="293" spans="1:8" ht="12.75">
      <c r="A293" s="9"/>
      <c r="D293" s="2" t="s">
        <v>186</v>
      </c>
      <c r="F293" s="4" t="s">
        <v>116</v>
      </c>
      <c r="H293" s="2"/>
    </row>
    <row r="294" spans="1:8" ht="12.75">
      <c r="A294" s="9"/>
      <c r="D294" s="2" t="s">
        <v>187</v>
      </c>
      <c r="F294" s="4" t="s">
        <v>117</v>
      </c>
      <c r="H294" s="2"/>
    </row>
    <row r="295" spans="4:8" ht="12.75">
      <c r="D295" s="2" t="s">
        <v>188</v>
      </c>
      <c r="F295" s="4" t="s">
        <v>75</v>
      </c>
      <c r="H295" s="2"/>
    </row>
    <row r="296" spans="4:8" ht="12.75">
      <c r="D296" s="2" t="s">
        <v>189</v>
      </c>
      <c r="F296" s="4" t="s">
        <v>76</v>
      </c>
      <c r="H296" s="2"/>
    </row>
    <row r="297" spans="4:8" ht="12.75">
      <c r="D297" s="2" t="s">
        <v>1</v>
      </c>
      <c r="F297" s="4" t="s">
        <v>77</v>
      </c>
      <c r="H297" s="2"/>
    </row>
    <row r="298" spans="4:8" ht="12.75">
      <c r="D298" s="2" t="s">
        <v>190</v>
      </c>
      <c r="F298" s="4"/>
      <c r="H298" s="2"/>
    </row>
    <row r="299" spans="6:8" ht="12.75">
      <c r="F299" s="4"/>
      <c r="H299" s="2"/>
    </row>
    <row r="300" ht="12.75">
      <c r="H300" s="2"/>
    </row>
    <row r="301" ht="12.75">
      <c r="H301" s="2"/>
    </row>
    <row r="302" ht="12.75">
      <c r="H302" s="2"/>
    </row>
    <row r="303" ht="12.75">
      <c r="H303" s="2"/>
    </row>
    <row r="304" ht="12.75">
      <c r="H304" s="2"/>
    </row>
    <row r="305" ht="12.75">
      <c r="H305" s="2"/>
    </row>
    <row r="339" ht="12.75" customHeight="1">
      <c r="J339" s="1"/>
    </row>
    <row r="340" ht="26.25" customHeight="1">
      <c r="J340" s="43"/>
    </row>
    <row r="341" ht="18.75" customHeight="1">
      <c r="J341" s="1"/>
    </row>
    <row r="342" ht="15.75" customHeight="1">
      <c r="J342" s="1"/>
    </row>
    <row r="346" ht="12.75" customHeight="1">
      <c r="J346" s="1"/>
    </row>
    <row r="347" ht="12.75" customHeight="1">
      <c r="J347" s="1"/>
    </row>
    <row r="348" ht="42" customHeight="1">
      <c r="J348" s="1"/>
    </row>
    <row r="349" ht="25.5" customHeight="1">
      <c r="J349" s="1"/>
    </row>
    <row r="350" spans="6:10" ht="12.75" customHeight="1">
      <c r="F350" s="38"/>
      <c r="J350" s="1"/>
    </row>
    <row r="351" spans="2:10" ht="12.75" customHeight="1">
      <c r="B351" s="38"/>
      <c r="C351" s="141"/>
      <c r="D351" s="38"/>
      <c r="E351" s="38"/>
      <c r="F351" s="38"/>
      <c r="G351" s="38"/>
      <c r="J351" s="1"/>
    </row>
    <row r="352" spans="1:7" ht="15.75">
      <c r="A352" s="59"/>
      <c r="B352" s="38"/>
      <c r="C352" s="141"/>
      <c r="D352" s="38"/>
      <c r="E352" s="38"/>
      <c r="F352" s="38"/>
      <c r="G352" s="38"/>
    </row>
    <row r="353" spans="1:7" ht="15.75">
      <c r="A353" s="59"/>
      <c r="B353" s="38"/>
      <c r="C353" s="141"/>
      <c r="D353" s="38"/>
      <c r="E353" s="38"/>
      <c r="F353" s="38"/>
      <c r="G353" s="38"/>
    </row>
    <row r="354" spans="1:7" ht="15.75">
      <c r="A354" s="59"/>
      <c r="B354" s="39"/>
      <c r="C354" s="143"/>
      <c r="D354" s="38"/>
      <c r="E354" s="38"/>
      <c r="G354" s="38"/>
    </row>
    <row r="355" spans="1:7" ht="15">
      <c r="A355" s="60"/>
      <c r="G355" s="56"/>
    </row>
    <row r="356" spans="7:8" ht="15.75">
      <c r="G356" s="56"/>
      <c r="H356" s="38"/>
    </row>
    <row r="357" spans="6:8" ht="15.75">
      <c r="F357" s="57"/>
      <c r="G357" s="56"/>
      <c r="H357" s="38"/>
    </row>
    <row r="358" spans="2:8" ht="15.75">
      <c r="B358" s="7"/>
      <c r="C358" s="135"/>
      <c r="D358" s="7"/>
      <c r="E358" s="7"/>
      <c r="G358" s="57"/>
      <c r="H358" s="38"/>
    </row>
    <row r="359" ht="15.75">
      <c r="H359" s="38"/>
    </row>
    <row r="360" spans="1:8" ht="12.75">
      <c r="A360" s="9"/>
      <c r="D360" s="10"/>
      <c r="H360" s="5"/>
    </row>
    <row r="361" spans="1:8" ht="12.75">
      <c r="A361" s="11"/>
      <c r="H361" s="5"/>
    </row>
    <row r="362" ht="12.75">
      <c r="H362" s="5"/>
    </row>
    <row r="363" ht="12.75">
      <c r="H363" s="8"/>
    </row>
    <row r="364" ht="12.75">
      <c r="A364" s="9"/>
    </row>
    <row r="365" ht="12.75">
      <c r="A365" s="11"/>
    </row>
  </sheetData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 Agenda&amp;C&amp;"Arial,Bold"&amp;18St. Louis Plenary&amp;R&amp;12&amp;D Version 3.2</oddHeader>
    <oddFooter>&amp;L&amp;"Arial,Bold"[S] - indicates meeting held at Sheraton Hotel&amp;RPage &amp;P of &amp;N</oddFooter>
  </headerFooter>
  <rowBreaks count="4" manualBreakCount="4">
    <brk id="63" max="6" man="1"/>
    <brk id="123" max="6" man="1"/>
    <brk id="174" max="255" man="1"/>
    <brk id="2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58"/>
  <sheetViews>
    <sheetView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1.140625" style="18" bestFit="1" customWidth="1"/>
    <col min="2" max="2" width="14.57421875" style="32" customWidth="1"/>
    <col min="3" max="3" width="9.28125" style="100" customWidth="1"/>
    <col min="4" max="4" width="31.8515625" style="18" customWidth="1"/>
    <col min="5" max="5" width="15.28125" style="17" customWidth="1"/>
    <col min="6" max="6" width="5.57421875" style="17" bestFit="1" customWidth="1"/>
    <col min="7" max="7" width="7.140625" style="17" bestFit="1" customWidth="1"/>
    <col min="8" max="8" width="7.8515625" style="17" bestFit="1" customWidth="1"/>
    <col min="9" max="9" width="6.00390625" style="17" bestFit="1" customWidth="1"/>
    <col min="10" max="10" width="3.7109375" style="17" bestFit="1" customWidth="1"/>
    <col min="11" max="11" width="5.28125" style="17" bestFit="1" customWidth="1"/>
    <col min="12" max="12" width="10.8515625" style="17" bestFit="1" customWidth="1"/>
    <col min="13" max="14" width="4.7109375" style="17" bestFit="1" customWidth="1"/>
    <col min="15" max="15" width="4.57421875" style="17" bestFit="1" customWidth="1"/>
    <col min="16" max="16" width="6.7109375" style="17" customWidth="1"/>
    <col min="17" max="17" width="4.7109375" style="17" bestFit="1" customWidth="1"/>
    <col min="18" max="18" width="5.57421875" style="23" bestFit="1" customWidth="1"/>
    <col min="19" max="19" width="13.421875" style="79" customWidth="1"/>
    <col min="20" max="20" width="13.421875" style="17" customWidth="1"/>
    <col min="21" max="22" width="13.421875" style="17" hidden="1" customWidth="1"/>
    <col min="23" max="16384" width="13.421875" style="17" customWidth="1"/>
  </cols>
  <sheetData>
    <row r="1" spans="1:18" ht="33.75">
      <c r="A1" s="15"/>
      <c r="B1" s="33" t="s">
        <v>41</v>
      </c>
      <c r="C1" s="125" t="s">
        <v>211</v>
      </c>
      <c r="D1" s="126"/>
      <c r="E1" s="16" t="s">
        <v>42</v>
      </c>
      <c r="F1" s="16" t="s">
        <v>50</v>
      </c>
      <c r="G1" s="16" t="s">
        <v>43</v>
      </c>
      <c r="H1" s="16" t="s">
        <v>44</v>
      </c>
      <c r="I1" s="16" t="s">
        <v>45</v>
      </c>
      <c r="J1" s="16"/>
      <c r="K1" s="16"/>
      <c r="L1" s="16" t="s">
        <v>46</v>
      </c>
      <c r="M1" s="16"/>
      <c r="N1" s="16"/>
      <c r="O1" s="16" t="s">
        <v>47</v>
      </c>
      <c r="P1" s="16" t="s">
        <v>48</v>
      </c>
      <c r="Q1" s="16" t="s">
        <v>49</v>
      </c>
      <c r="R1" s="24" t="s">
        <v>51</v>
      </c>
    </row>
    <row r="2" spans="1:18" ht="11.25">
      <c r="A2" s="15"/>
      <c r="B2" s="33"/>
      <c r="C2" s="95"/>
      <c r="D2" s="15"/>
      <c r="E2" s="16"/>
      <c r="F2" s="16"/>
      <c r="G2" s="16"/>
      <c r="H2" s="16"/>
      <c r="I2" s="16" t="s">
        <v>52</v>
      </c>
      <c r="J2" s="16" t="s">
        <v>53</v>
      </c>
      <c r="K2" s="16" t="s">
        <v>54</v>
      </c>
      <c r="L2" s="16" t="s">
        <v>55</v>
      </c>
      <c r="M2" s="16" t="s">
        <v>67</v>
      </c>
      <c r="N2" s="16" t="s">
        <v>69</v>
      </c>
      <c r="O2" s="16"/>
      <c r="P2" s="16"/>
      <c r="Q2" s="16"/>
      <c r="R2" s="24"/>
    </row>
    <row r="3" spans="2:17" ht="11.25">
      <c r="B3" s="34" t="s">
        <v>56</v>
      </c>
      <c r="C3" s="96"/>
      <c r="D3" s="19"/>
      <c r="G3" s="20">
        <v>0</v>
      </c>
      <c r="H3" s="20"/>
      <c r="I3" s="20"/>
      <c r="J3" s="20"/>
      <c r="K3" s="20"/>
      <c r="L3" s="20"/>
      <c r="M3" s="20"/>
      <c r="N3" s="20"/>
      <c r="Q3" s="20"/>
    </row>
    <row r="4" spans="2:17" ht="11.25">
      <c r="B4" s="34" t="s">
        <v>57</v>
      </c>
      <c r="C4" s="96"/>
      <c r="D4" s="19"/>
      <c r="H4" s="20"/>
      <c r="I4" s="20"/>
      <c r="J4" s="20"/>
      <c r="K4" s="20"/>
      <c r="L4" s="20"/>
      <c r="M4" s="20" t="s">
        <v>62</v>
      </c>
      <c r="N4" s="20"/>
      <c r="Q4" s="20"/>
    </row>
    <row r="5" spans="1:18" ht="11.25">
      <c r="A5" s="21"/>
      <c r="B5" s="35"/>
      <c r="C5" s="97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/>
    </row>
    <row r="6" spans="1:19" ht="11.25">
      <c r="A6" s="36" t="str">
        <f>'Agenda-A-1'!A15</f>
        <v>Sun</v>
      </c>
      <c r="B6" s="69">
        <f>'Agenda-A-1'!A16</f>
        <v>37325</v>
      </c>
      <c r="C6" s="98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75"/>
    </row>
    <row r="7" spans="2:19" s="77" customFormat="1" ht="11.25">
      <c r="B7" s="76" t="e">
        <f>'Agenda-A-1'!#REF!</f>
        <v>#REF!</v>
      </c>
      <c r="C7" s="99" t="e">
        <f>'Agenda-A-1'!#REF!</f>
        <v>#REF!</v>
      </c>
      <c r="D7" s="18" t="e">
        <f>'Agenda-A-1'!#REF!</f>
        <v>#REF!</v>
      </c>
      <c r="E7" s="77" t="e">
        <f>'Agenda-A-1'!#REF!</f>
        <v>#REF!</v>
      </c>
      <c r="F7" s="77" t="e">
        <f>'Agenda-A-1'!#REF!</f>
        <v>#REF!</v>
      </c>
      <c r="G7" s="77" t="e">
        <f>'Agenda-A-1'!#REF!</f>
        <v>#REF!</v>
      </c>
      <c r="H7" s="77">
        <v>0</v>
      </c>
      <c r="I7" s="77">
        <v>1</v>
      </c>
      <c r="J7" s="77">
        <v>0</v>
      </c>
      <c r="K7" s="77">
        <v>0</v>
      </c>
      <c r="L7" s="77">
        <v>1</v>
      </c>
      <c r="M7" s="77">
        <v>0</v>
      </c>
      <c r="N7" s="77">
        <v>0</v>
      </c>
      <c r="O7" s="77">
        <v>1</v>
      </c>
      <c r="P7" s="77">
        <v>0</v>
      </c>
      <c r="Q7" s="77">
        <v>0</v>
      </c>
      <c r="R7" s="85" t="e">
        <f>(F7*0.5)/5+1</f>
        <v>#REF!</v>
      </c>
      <c r="S7" s="78"/>
    </row>
    <row r="8" spans="2:20" ht="11.25">
      <c r="B8" s="32" t="e">
        <f>'Agenda-A-1'!#REF!</f>
        <v>#REF!</v>
      </c>
      <c r="D8" s="18" t="e">
        <f>'Agenda-A-1'!#REF!</f>
        <v>#REF!</v>
      </c>
      <c r="E8" s="17" t="e">
        <f>'Agenda-A-1'!#REF!</f>
        <v>#REF!</v>
      </c>
      <c r="F8" s="17" t="e">
        <f>'Agenda-A-1'!#REF!</f>
        <v>#REF!</v>
      </c>
      <c r="G8" s="17" t="e">
        <f>'Agenda-A-1'!#REF!</f>
        <v>#REF!</v>
      </c>
      <c r="H8" s="17">
        <v>0</v>
      </c>
      <c r="I8" s="17">
        <v>1</v>
      </c>
      <c r="J8" s="17">
        <v>0</v>
      </c>
      <c r="K8" s="17">
        <v>0</v>
      </c>
      <c r="L8" s="17">
        <v>1</v>
      </c>
      <c r="M8" s="17">
        <v>0</v>
      </c>
      <c r="N8" s="17">
        <v>0</v>
      </c>
      <c r="O8" s="17">
        <v>1</v>
      </c>
      <c r="P8" s="17">
        <v>0</v>
      </c>
      <c r="Q8" s="17">
        <v>0</v>
      </c>
      <c r="R8" s="23" t="e">
        <f>(F8*0.5)/5+1</f>
        <v>#REF!</v>
      </c>
      <c r="T8" s="18"/>
    </row>
    <row r="9" spans="1:20" s="45" customFormat="1" ht="22.5">
      <c r="A9" s="86" t="s">
        <v>199</v>
      </c>
      <c r="B9" s="50" t="str">
        <f>'Agenda-A-1'!H15</f>
        <v>Missouri Pacific</v>
      </c>
      <c r="C9" s="101" t="str">
        <f>'Agenda-A-1'!C15</f>
        <v>802.11/.15</v>
      </c>
      <c r="D9" s="18" t="str">
        <f>'Agenda-A-1'!D15</f>
        <v>Joint Leadership Meeting</v>
      </c>
      <c r="E9" s="45" t="str">
        <f>'Agenda-A-1'!E15</f>
        <v>BR+XC</v>
      </c>
      <c r="F9" s="45">
        <f>'Agenda-A-1'!G15</f>
        <v>30</v>
      </c>
      <c r="G9" s="45">
        <f>'Agenda-A-1'!F15</f>
        <v>14</v>
      </c>
      <c r="H9" s="45">
        <v>0</v>
      </c>
      <c r="I9" s="45">
        <v>1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64">
        <f>(F9*0.75)/5+1</f>
        <v>5.5</v>
      </c>
      <c r="S9" s="82"/>
      <c r="T9" s="62"/>
    </row>
    <row r="10" spans="1:20" s="47" customFormat="1" ht="11.25">
      <c r="A10" s="87"/>
      <c r="B10" s="52"/>
      <c r="C10" s="102">
        <f>'Agenda-A-1'!C17</f>
        <v>802.11</v>
      </c>
      <c r="D10" s="61" t="str">
        <f>'Agenda-A-1'!D17</f>
        <v>WG Chair’s Meeting</v>
      </c>
      <c r="R10" s="63"/>
      <c r="S10" s="81"/>
      <c r="T10" s="61"/>
    </row>
    <row r="11" spans="2:20" ht="11.25">
      <c r="B11" s="52" t="str">
        <f>'Agenda-A-1'!H20</f>
        <v>Texas Special</v>
      </c>
      <c r="C11" s="105" t="str">
        <f>'Agenda-A-1'!C20</f>
        <v>802.0</v>
      </c>
      <c r="D11" s="61" t="str">
        <f>'Agenda-A-1'!D20</f>
        <v>SEC Rules Sub-Committee</v>
      </c>
      <c r="E11" s="47" t="str">
        <f>'Agenda-A-1'!E20</f>
        <v>BR</v>
      </c>
      <c r="F11" s="47">
        <f>'Agenda-A-1'!G20</f>
        <v>18</v>
      </c>
      <c r="G11" s="47">
        <f>'Agenda-A-1'!F20</f>
        <v>10</v>
      </c>
      <c r="H11" s="47">
        <v>0</v>
      </c>
      <c r="I11" s="47">
        <v>1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63">
        <f>(F11*0.5)/5+1</f>
        <v>2.8</v>
      </c>
      <c r="T11" s="18"/>
    </row>
    <row r="12" spans="2:20" ht="11.25">
      <c r="B12" s="52" t="str">
        <f>'Agenda-A-1'!H18</f>
        <v>Colorado Eagle</v>
      </c>
      <c r="C12" s="102"/>
      <c r="D12" s="61" t="str">
        <f>'Agenda-A-1'!D18</f>
        <v>WMA Mtg</v>
      </c>
      <c r="E12" s="47" t="str">
        <f>'Agenda-A-1'!E18</f>
        <v>BR</v>
      </c>
      <c r="F12" s="47">
        <f>'Agenda-A-1'!G18</f>
        <v>18</v>
      </c>
      <c r="G12" s="47">
        <f>'Agenda-A-1'!F18</f>
        <v>8</v>
      </c>
      <c r="H12" s="47">
        <v>0</v>
      </c>
      <c r="I12" s="47">
        <v>1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63">
        <f>(F12*0.5)/5+1</f>
        <v>2.8</v>
      </c>
      <c r="T12" s="18"/>
    </row>
    <row r="13" spans="1:19" s="26" customFormat="1" ht="11.25">
      <c r="A13" s="19"/>
      <c r="B13" s="34" t="s">
        <v>58</v>
      </c>
      <c r="C13" s="96"/>
      <c r="D13" s="19"/>
      <c r="F13" s="27" t="e">
        <f>SUM(F7:F12)</f>
        <v>#REF!</v>
      </c>
      <c r="G13" s="27"/>
      <c r="H13" s="27">
        <f aca="true" t="shared" si="0" ref="H13:N13">SUM(H7:H12)</f>
        <v>0</v>
      </c>
      <c r="I13" s="27">
        <f t="shared" si="0"/>
        <v>5</v>
      </c>
      <c r="J13" s="27">
        <f t="shared" si="0"/>
        <v>0</v>
      </c>
      <c r="K13" s="27">
        <f t="shared" si="0"/>
        <v>0</v>
      </c>
      <c r="L13" s="27">
        <f t="shared" si="0"/>
        <v>2</v>
      </c>
      <c r="M13" s="27">
        <f t="shared" si="0"/>
        <v>0</v>
      </c>
      <c r="N13" s="27">
        <f t="shared" si="0"/>
        <v>0</v>
      </c>
      <c r="O13" s="27"/>
      <c r="P13" s="27">
        <f>SUM(P7:P12)</f>
        <v>0</v>
      </c>
      <c r="Q13" s="27">
        <f>SUM(Q7:Q12)</f>
        <v>0</v>
      </c>
      <c r="R13" s="27" t="e">
        <f>SUM(R7:R12)</f>
        <v>#REF!</v>
      </c>
      <c r="S13" s="80"/>
    </row>
    <row r="14" spans="1:20" s="26" customFormat="1" ht="11.25">
      <c r="A14" s="19"/>
      <c r="B14" s="34"/>
      <c r="C14" s="96"/>
      <c r="D14" s="19"/>
      <c r="H14" s="28"/>
      <c r="I14" s="28"/>
      <c r="J14" s="28"/>
      <c r="K14" s="28"/>
      <c r="L14" s="28"/>
      <c r="M14" s="28"/>
      <c r="N14" s="28"/>
      <c r="P14" s="28"/>
      <c r="Q14" s="28"/>
      <c r="R14" s="27"/>
      <c r="S14" s="80"/>
      <c r="T14" s="19"/>
    </row>
    <row r="15" spans="1:19" ht="11.25">
      <c r="A15" s="40" t="str">
        <f>'Agenda-A-1'!A24</f>
        <v>Mon</v>
      </c>
      <c r="B15" s="70">
        <f>'Agenda-A-1'!A25</f>
        <v>37326</v>
      </c>
      <c r="C15" s="103"/>
      <c r="D15" s="15"/>
      <c r="E15" s="16"/>
      <c r="F15" s="16"/>
      <c r="G15" s="16"/>
      <c r="H15" s="16"/>
      <c r="I15" s="16"/>
      <c r="J15" s="16"/>
      <c r="K15" s="16"/>
      <c r="L15" s="92"/>
      <c r="M15" s="92"/>
      <c r="N15" s="16"/>
      <c r="O15" s="16"/>
      <c r="P15" s="16"/>
      <c r="Q15" s="16"/>
      <c r="R15" s="24"/>
      <c r="S15" s="75"/>
    </row>
    <row r="16" spans="1:18" ht="11.25">
      <c r="A16" s="62"/>
      <c r="B16" s="50" t="str">
        <f>'Agenda-A-1'!H24</f>
        <v>Texas Special</v>
      </c>
      <c r="C16" s="104">
        <f>'Agenda-A-1'!C24</f>
        <v>802.15</v>
      </c>
      <c r="D16" s="18" t="str">
        <f>'Agenda-A-1'!D24</f>
        <v>Advisory Committee Meeting</v>
      </c>
      <c r="E16" s="90" t="str">
        <f>'Agenda-A-1'!E24</f>
        <v>BR</v>
      </c>
      <c r="F16" s="45">
        <f>'Agenda-A-1'!G24</f>
        <v>18</v>
      </c>
      <c r="G16" s="45">
        <f>'Agenda-A-1'!F24</f>
        <v>10</v>
      </c>
      <c r="H16" s="45">
        <v>0</v>
      </c>
      <c r="I16" s="45">
        <v>1</v>
      </c>
      <c r="J16" s="45">
        <v>0</v>
      </c>
      <c r="K16" s="91">
        <v>0</v>
      </c>
      <c r="L16" s="46">
        <v>0</v>
      </c>
      <c r="M16" s="46">
        <v>0</v>
      </c>
      <c r="N16" s="90">
        <v>0</v>
      </c>
      <c r="O16" s="45">
        <v>0</v>
      </c>
      <c r="P16" s="45">
        <v>0</v>
      </c>
      <c r="Q16" s="45">
        <v>0</v>
      </c>
      <c r="R16" s="64">
        <f>(F16*0.5)/5+1</f>
        <v>2.8</v>
      </c>
    </row>
    <row r="17" spans="1:19" s="45" customFormat="1" ht="11.25">
      <c r="A17" s="65"/>
      <c r="B17" s="52"/>
      <c r="C17" s="106" t="str">
        <f>'Agenda-A-1'!C41</f>
        <v>802.0</v>
      </c>
      <c r="D17" s="88" t="str">
        <f>'Agenda-A-1'!D41</f>
        <v>Executive Sub-Committees</v>
      </c>
      <c r="E17" s="89"/>
      <c r="F17" s="47"/>
      <c r="G17" s="89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63"/>
      <c r="S17" s="82"/>
    </row>
    <row r="18" spans="1:18" ht="11.25">
      <c r="A18" s="62"/>
      <c r="B18" s="51" t="str">
        <f>'Agenda-A-1'!H26</f>
        <v>Grand A</v>
      </c>
      <c r="C18" s="106" t="str">
        <f>'Agenda-A-1'!C26</f>
        <v>802.0</v>
      </c>
      <c r="D18" s="18" t="str">
        <f>'Agenda-A-1'!D26</f>
        <v>Executive Committee</v>
      </c>
      <c r="E18" s="46" t="str">
        <f>'Agenda-A-1'!E26</f>
        <v>18US+70TH+OH</v>
      </c>
      <c r="F18" s="46">
        <f>'Agenda-A-1'!G26</f>
        <v>88</v>
      </c>
      <c r="G18" s="46">
        <f>'Agenda-A-1'!F26</f>
        <v>3</v>
      </c>
      <c r="H18" s="17">
        <v>1</v>
      </c>
      <c r="I18" s="46">
        <v>0</v>
      </c>
      <c r="J18" s="17">
        <v>2</v>
      </c>
      <c r="K18" s="46">
        <v>0</v>
      </c>
      <c r="L18" s="46">
        <v>1</v>
      </c>
      <c r="M18" s="46">
        <v>0</v>
      </c>
      <c r="N18" s="46">
        <v>0</v>
      </c>
      <c r="O18" s="17">
        <v>0</v>
      </c>
      <c r="P18" s="46">
        <v>0</v>
      </c>
      <c r="Q18" s="46">
        <v>0</v>
      </c>
      <c r="R18" s="64">
        <f>(F18*0.75)/5+1</f>
        <v>14.2</v>
      </c>
    </row>
    <row r="19" spans="1:18" ht="11.25">
      <c r="A19" s="61"/>
      <c r="B19" s="52"/>
      <c r="C19" s="18">
        <f>'Agenda-A-1'!C51</f>
        <v>802.11</v>
      </c>
      <c r="D19" s="18" t="str">
        <f>'Agenda-A-1'!D51</f>
        <v>TGH</v>
      </c>
      <c r="E19" s="47" t="str">
        <f>'Agenda-A-1'!E51</f>
        <v>SR+HT+HM+PD</v>
      </c>
      <c r="F19" s="47">
        <f>'Agenda-A-1'!G51</f>
        <v>90</v>
      </c>
      <c r="G19" s="47"/>
      <c r="H19" s="47">
        <v>0</v>
      </c>
      <c r="I19" s="47"/>
      <c r="J19" s="47">
        <v>1</v>
      </c>
      <c r="K19" s="47"/>
      <c r="L19" s="47"/>
      <c r="M19" s="47"/>
      <c r="N19" s="47"/>
      <c r="O19" s="47">
        <v>1</v>
      </c>
      <c r="P19" s="47"/>
      <c r="Q19" s="47"/>
      <c r="R19" s="63"/>
    </row>
    <row r="20" spans="2:18" ht="11.25">
      <c r="B20" s="50" t="str">
        <f>'Agenda-A-1'!H34</f>
        <v>Grand D-F</v>
      </c>
      <c r="C20" s="18"/>
      <c r="D20" s="18" t="str">
        <f>'Agenda-A-1'!D32</f>
        <v>IEEE 802 Opening Plenary</v>
      </c>
      <c r="E20" s="45" t="str">
        <f>'Agenda-A-1'!E32</f>
        <v>SR+HT+HM+PD</v>
      </c>
      <c r="F20" s="45">
        <f>'Agenda-A-1'!G32</f>
        <v>750</v>
      </c>
      <c r="G20" s="45" t="str">
        <f>'Agenda-A-1'!F32</f>
        <v>20+6</v>
      </c>
      <c r="H20" s="45">
        <v>0</v>
      </c>
      <c r="I20" s="45">
        <v>0</v>
      </c>
      <c r="J20" s="45">
        <v>0</v>
      </c>
      <c r="K20" s="45">
        <v>2</v>
      </c>
      <c r="L20" s="45">
        <v>3</v>
      </c>
      <c r="M20" s="45">
        <v>1</v>
      </c>
      <c r="N20" s="45">
        <v>0</v>
      </c>
      <c r="O20" s="17">
        <v>1</v>
      </c>
      <c r="P20" s="45">
        <v>0</v>
      </c>
      <c r="Q20" s="45">
        <v>0</v>
      </c>
      <c r="R20" s="64">
        <f>(F20*0.75)/5+1</f>
        <v>113.5</v>
      </c>
    </row>
    <row r="21" spans="1:18" ht="22.5">
      <c r="A21" s="18" t="s">
        <v>66</v>
      </c>
      <c r="B21" s="52"/>
      <c r="C21" s="18" t="str">
        <f>'Agenda-A-1'!C34</f>
        <v>802.11/802.15 </v>
      </c>
      <c r="D21" s="18" t="str">
        <f>'Agenda-A-1'!D34</f>
        <v>Joint Opening Plenary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7">
        <v>2</v>
      </c>
      <c r="P21" s="47"/>
      <c r="Q21" s="47"/>
      <c r="R21" s="63"/>
    </row>
    <row r="22" spans="1:20" ht="11.25">
      <c r="A22" s="62"/>
      <c r="B22" s="50" t="str">
        <f>'Agenda-A-1'!H46</f>
        <v>Grand C</v>
      </c>
      <c r="C22" s="18">
        <f>'Agenda-A-1'!C35</f>
        <v>802.16</v>
      </c>
      <c r="D22" s="18" t="str">
        <f>'Agenda-A-1'!D35</f>
        <v>WirelessMAN WG Opening Plenary</v>
      </c>
      <c r="E22" s="17" t="str">
        <f>'Agenda-A-1'!E35</f>
        <v>SR+HT+HM+PD</v>
      </c>
      <c r="F22" s="45">
        <f>'Agenda-A-1'!G35</f>
        <v>100</v>
      </c>
      <c r="G22" s="45">
        <f>'Agenda-A-1'!F35</f>
        <v>4</v>
      </c>
      <c r="H22" s="45">
        <v>0</v>
      </c>
      <c r="I22" s="45">
        <v>0</v>
      </c>
      <c r="J22" s="45">
        <v>1</v>
      </c>
      <c r="K22" s="45">
        <v>0</v>
      </c>
      <c r="L22" s="45">
        <v>2</v>
      </c>
      <c r="M22" s="45">
        <v>1</v>
      </c>
      <c r="N22" s="45">
        <v>0</v>
      </c>
      <c r="O22" s="45">
        <v>1</v>
      </c>
      <c r="P22" s="45">
        <v>0</v>
      </c>
      <c r="Q22" s="45">
        <v>0</v>
      </c>
      <c r="R22" s="64">
        <f>(F22*0.75)/5+1</f>
        <v>16</v>
      </c>
      <c r="T22" s="18"/>
    </row>
    <row r="23" spans="1:20" ht="11.25">
      <c r="A23" s="61"/>
      <c r="B23" s="52"/>
      <c r="C23" s="18">
        <f>'Agenda-A-1'!C46</f>
        <v>802.16</v>
      </c>
      <c r="D23" s="18" t="str">
        <f>'Agenda-A-1'!D46</f>
        <v>WirelessMAN TGa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63"/>
      <c r="T23" s="18"/>
    </row>
    <row r="24" spans="1:20" ht="22.5">
      <c r="A24" s="17"/>
      <c r="B24" s="32" t="str">
        <f>'Agenda-A-1'!H37</f>
        <v>Wabash Cannonball</v>
      </c>
      <c r="C24" s="18">
        <f>'Agenda-A-1'!C37</f>
        <v>802.1</v>
      </c>
      <c r="D24" s="18" t="str">
        <f>'Agenda-A-1'!D37</f>
        <v>HILI WG</v>
      </c>
      <c r="E24" s="17" t="str">
        <f>'Agenda-A-1'!E37</f>
        <v>SR+OH+XC</v>
      </c>
      <c r="F24" s="17">
        <f>'Agenda-A-1'!G37</f>
        <v>35</v>
      </c>
      <c r="G24" s="17">
        <f>'Agenda-A-1'!F37</f>
        <v>15</v>
      </c>
      <c r="H24" s="17">
        <v>1</v>
      </c>
      <c r="I24" s="17">
        <v>2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3">
        <f>(F24*0.5)/5+1</f>
        <v>4.5</v>
      </c>
      <c r="T24" s="18"/>
    </row>
    <row r="25" spans="1:20" ht="11.25">
      <c r="A25" s="62"/>
      <c r="B25" s="50" t="str">
        <f>'Agenda-A-1'!H38</f>
        <v>Regency ABC</v>
      </c>
      <c r="C25" s="18">
        <f>'Agenda-A-1'!C38</f>
        <v>802.3</v>
      </c>
      <c r="D25" s="18" t="str">
        <f>'Agenda-A-1'!D38</f>
        <v>CSMA/CD WG Opening Plenary</v>
      </c>
      <c r="E25" s="45" t="str">
        <f>'Agenda-A-1'!E38</f>
        <v>SR+HM+PD+HT+OH</v>
      </c>
      <c r="F25" s="45">
        <f>'Agenda-A-1'!G38</f>
        <v>350</v>
      </c>
      <c r="G25" s="45">
        <f>'Agenda-A-1'!F38</f>
        <v>19</v>
      </c>
      <c r="H25" s="45">
        <v>1</v>
      </c>
      <c r="I25" s="45">
        <v>0</v>
      </c>
      <c r="J25" s="45">
        <v>0</v>
      </c>
      <c r="K25" s="45">
        <v>2</v>
      </c>
      <c r="L25" s="45">
        <v>2</v>
      </c>
      <c r="M25" s="45">
        <v>1</v>
      </c>
      <c r="N25" s="45">
        <v>0</v>
      </c>
      <c r="O25" s="45">
        <v>1</v>
      </c>
      <c r="P25" s="45">
        <v>0</v>
      </c>
      <c r="Q25" s="45">
        <v>0</v>
      </c>
      <c r="R25" s="64">
        <f>(F25*0.5)/5+1</f>
        <v>36</v>
      </c>
      <c r="T25" s="18"/>
    </row>
    <row r="26" spans="1:20" ht="11.25">
      <c r="A26" s="65"/>
      <c r="B26" s="51"/>
      <c r="C26" s="18" t="str">
        <f>'Agenda-A-1'!C55</f>
        <v>Tutorial #1:</v>
      </c>
      <c r="D26" s="18" t="str">
        <f>'Agenda-A-1'!D55</f>
        <v>High-Speed Mobile Wireless Data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66"/>
      <c r="T26" s="18"/>
    </row>
    <row r="27" spans="1:20" s="45" customFormat="1" ht="11.25">
      <c r="A27" s="61"/>
      <c r="B27" s="52"/>
      <c r="C27" s="18" t="str">
        <f>'Agenda-A-1'!C61</f>
        <v>Tutorial #2:</v>
      </c>
      <c r="D27" s="18" t="str">
        <f>'Agenda-A-1'!D61</f>
        <v>Dedicated Short Range Communications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63"/>
      <c r="S27" s="82"/>
      <c r="T27" s="62"/>
    </row>
    <row r="28" spans="2:20" ht="11.25">
      <c r="B28" s="32" t="str">
        <f>'Agenda-A-1'!H39</f>
        <v>Salon AB [S]</v>
      </c>
      <c r="C28" s="18">
        <f>'Agenda-A-1'!C39</f>
        <v>802.17</v>
      </c>
      <c r="D28" s="18" t="str">
        <f>'Agenda-A-1'!D39</f>
        <v>RPR Opening Plenary</v>
      </c>
      <c r="E28" s="17" t="str">
        <f>'Agenda-A-1'!E39</f>
        <v>SR+HT+HM+PD</v>
      </c>
      <c r="F28" s="17">
        <f>'Agenda-A-1'!G39</f>
        <v>150</v>
      </c>
      <c r="G28" s="17">
        <f>'Agenda-A-1'!F39</f>
        <v>2</v>
      </c>
      <c r="H28" s="17">
        <v>0</v>
      </c>
      <c r="I28" s="17">
        <v>0</v>
      </c>
      <c r="J28" s="17">
        <v>1</v>
      </c>
      <c r="K28" s="17">
        <v>0</v>
      </c>
      <c r="L28" s="17">
        <v>2</v>
      </c>
      <c r="M28" s="17">
        <v>1</v>
      </c>
      <c r="N28" s="17">
        <v>0</v>
      </c>
      <c r="O28" s="17">
        <v>1</v>
      </c>
      <c r="P28" s="17">
        <v>0</v>
      </c>
      <c r="Q28" s="17">
        <v>0</v>
      </c>
      <c r="R28" s="23">
        <f>(F28*0.5)/5+1</f>
        <v>16</v>
      </c>
      <c r="T28" s="18"/>
    </row>
    <row r="29" spans="1:20" s="47" customFormat="1" ht="11.25">
      <c r="A29" s="65"/>
      <c r="B29" s="52" t="str">
        <f>'Agenda-A-1'!H43</f>
        <v>Missouri Pacific</v>
      </c>
      <c r="C29" s="61">
        <f>'Agenda-A-1'!C43</f>
        <v>802.15</v>
      </c>
      <c r="D29" s="61" t="str">
        <f>'Agenda-A-1'!D43</f>
        <v>TG1</v>
      </c>
      <c r="E29" s="47" t="str">
        <f>'Agenda-A-1'!E43</f>
        <v>BR+XC</v>
      </c>
      <c r="F29" s="47">
        <f>'Agenda-A-1'!G43</f>
        <v>30</v>
      </c>
      <c r="G29" s="47">
        <f>'Agenda-A-1'!F43</f>
        <v>14</v>
      </c>
      <c r="H29" s="47">
        <v>0</v>
      </c>
      <c r="I29" s="47">
        <v>1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6">
        <v>0</v>
      </c>
      <c r="P29" s="47">
        <v>0</v>
      </c>
      <c r="Q29" s="47">
        <v>0</v>
      </c>
      <c r="R29" s="63">
        <f aca="true" t="shared" si="1" ref="R29:R38">(F29*0.5)/5+1</f>
        <v>4</v>
      </c>
      <c r="S29" s="81"/>
      <c r="T29" s="61"/>
    </row>
    <row r="30" spans="2:18" ht="11.25">
      <c r="B30" s="52" t="str">
        <f>'Agenda-A-1'!H44</f>
        <v>Illinois Central</v>
      </c>
      <c r="C30" s="18">
        <f>'Agenda-A-1'!C44</f>
        <v>802.15</v>
      </c>
      <c r="D30" s="18" t="str">
        <f>'Agenda-A-1'!D44</f>
        <v>TG2</v>
      </c>
      <c r="E30" s="17" t="str">
        <f>'Agenda-A-1'!E44</f>
        <v>SR+HT</v>
      </c>
      <c r="F30" s="17">
        <f>'Agenda-A-1'!G44</f>
        <v>50</v>
      </c>
      <c r="G30" s="17">
        <f>'Agenda-A-1'!F44</f>
        <v>1</v>
      </c>
      <c r="H30" s="17">
        <v>0</v>
      </c>
      <c r="I30" s="17">
        <v>1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23">
        <f t="shared" si="1"/>
        <v>6</v>
      </c>
    </row>
    <row r="31" spans="2:18" ht="22.5">
      <c r="B31" s="52" t="str">
        <f>'Agenda-A-1'!H45</f>
        <v>Knickerbocker+Jefferson</v>
      </c>
      <c r="C31" s="18">
        <f>'Agenda-A-1'!C45</f>
        <v>802.15</v>
      </c>
      <c r="D31" s="18" t="str">
        <f>'Agenda-A-1'!D45</f>
        <v>TG4</v>
      </c>
      <c r="E31" s="17" t="str">
        <f>'Agenda-A-1'!E45</f>
        <v>SR+HT</v>
      </c>
      <c r="F31" s="17">
        <f>'Agenda-A-1'!G45</f>
        <v>50</v>
      </c>
      <c r="G31" s="17">
        <f>'Agenda-A-1'!F45</f>
        <v>11</v>
      </c>
      <c r="H31" s="17">
        <v>0</v>
      </c>
      <c r="I31" s="17">
        <v>1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23">
        <f t="shared" si="1"/>
        <v>6</v>
      </c>
    </row>
    <row r="32" spans="1:18" ht="11.25">
      <c r="A32" s="62"/>
      <c r="B32" s="50" t="str">
        <f>'Agenda-A-1'!H47</f>
        <v>Colorado Eagle</v>
      </c>
      <c r="C32" s="18">
        <f>'Agenda-A-1'!C47</f>
        <v>802.16</v>
      </c>
      <c r="D32" s="18" t="str">
        <f>'Agenda-A-1'!D47</f>
        <v>WirelessMAN TG2</v>
      </c>
      <c r="E32" s="45" t="str">
        <f>'Agenda-A-1'!E47</f>
        <v>BR</v>
      </c>
      <c r="F32" s="45">
        <f>'Agenda-A-1'!G47</f>
        <v>18</v>
      </c>
      <c r="G32" s="45">
        <f>'Agenda-A-1'!F47</f>
        <v>8</v>
      </c>
      <c r="H32" s="45">
        <v>0</v>
      </c>
      <c r="I32" s="45">
        <v>1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64">
        <f t="shared" si="1"/>
        <v>2.8</v>
      </c>
    </row>
    <row r="33" spans="1:18" ht="11.25">
      <c r="A33" s="61"/>
      <c r="B33" s="52"/>
      <c r="C33" s="18">
        <f>'Agenda-A-1'!C59</f>
        <v>802.3</v>
      </c>
      <c r="D33" s="18" t="str">
        <f>'Agenda-A-1'!D59</f>
        <v>CSMA/CD (10G-Editor's Mtg)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63"/>
    </row>
    <row r="34" spans="1:18" ht="33.75">
      <c r="A34" s="18" t="s">
        <v>201</v>
      </c>
      <c r="B34" s="32" t="str">
        <f>'Agenda-A-1'!H49</f>
        <v>Grand F</v>
      </c>
      <c r="C34" s="18">
        <f>'Agenda-A-1'!C49</f>
        <v>802.11</v>
      </c>
      <c r="D34" s="18" t="str">
        <f>'Agenda-A-1'!D49</f>
        <v>TGG</v>
      </c>
      <c r="E34" s="17" t="str">
        <f>'Agenda-A-1'!E49</f>
        <v>SR+HT+HM+PD</v>
      </c>
      <c r="F34" s="17">
        <f>'Agenda-A-1'!G49</f>
        <v>180</v>
      </c>
      <c r="G34" s="17">
        <f>'Agenda-A-1'!F49</f>
        <v>20</v>
      </c>
      <c r="H34" s="17">
        <v>0</v>
      </c>
      <c r="I34" s="17">
        <v>0</v>
      </c>
      <c r="J34" s="17">
        <v>1</v>
      </c>
      <c r="K34" s="17">
        <v>0</v>
      </c>
      <c r="L34" s="17">
        <v>2</v>
      </c>
      <c r="M34" s="17">
        <v>1</v>
      </c>
      <c r="N34" s="17">
        <v>0</v>
      </c>
      <c r="O34" s="17">
        <v>2</v>
      </c>
      <c r="P34" s="17">
        <v>0</v>
      </c>
      <c r="Q34" s="17">
        <v>0</v>
      </c>
      <c r="R34" s="23">
        <f>(F34*0.75)/5+1</f>
        <v>28</v>
      </c>
    </row>
    <row r="35" spans="1:18" ht="11.25">
      <c r="A35" s="17"/>
      <c r="B35" s="32" t="str">
        <f>'Agenda-A-1'!H50</f>
        <v>Grand DE</v>
      </c>
      <c r="C35" s="18">
        <f>'Agenda-A-1'!C50</f>
        <v>802.11</v>
      </c>
      <c r="D35" s="18" t="str">
        <f>'Agenda-A-1'!D50</f>
        <v>TGE (QoS)</v>
      </c>
      <c r="E35" s="17" t="str">
        <f>'Agenda-A-1'!E50</f>
        <v>SR+HT+HM+PD</v>
      </c>
      <c r="F35" s="17">
        <f>'Agenda-A-1'!G50</f>
        <v>140</v>
      </c>
      <c r="G35" s="17">
        <f>'Agenda-A-1'!F50</f>
        <v>21</v>
      </c>
      <c r="H35" s="17">
        <v>0</v>
      </c>
      <c r="I35" s="17">
        <v>0</v>
      </c>
      <c r="J35" s="17">
        <v>1</v>
      </c>
      <c r="K35" s="17">
        <v>0</v>
      </c>
      <c r="L35" s="17">
        <v>2</v>
      </c>
      <c r="M35" s="17">
        <v>1</v>
      </c>
      <c r="N35" s="17">
        <v>0</v>
      </c>
      <c r="O35" s="17">
        <v>1</v>
      </c>
      <c r="P35" s="17">
        <v>0</v>
      </c>
      <c r="Q35" s="17">
        <v>0</v>
      </c>
      <c r="R35" s="23">
        <f>(F35*0.75)/5+1</f>
        <v>22</v>
      </c>
    </row>
    <row r="36" spans="1:20" s="47" customFormat="1" ht="11.25">
      <c r="A36" s="65"/>
      <c r="B36" s="32" t="str">
        <f>'Agenda-A-1'!H52</f>
        <v>Grand B</v>
      </c>
      <c r="C36" s="18">
        <f>'Agenda-A-1'!C52</f>
        <v>802.11</v>
      </c>
      <c r="D36" s="18" t="str">
        <f>'Agenda-A-1'!D52</f>
        <v>TGI</v>
      </c>
      <c r="E36" s="17" t="str">
        <f>'Agenda-A-1'!E52</f>
        <v>SR+HT+HM+PD</v>
      </c>
      <c r="F36" s="17">
        <f>'Agenda-A-1'!G52</f>
        <v>80</v>
      </c>
      <c r="G36" s="17">
        <f>'Agenda-A-1'!F52</f>
        <v>5</v>
      </c>
      <c r="H36" s="47">
        <v>0</v>
      </c>
      <c r="I36" s="47">
        <v>0</v>
      </c>
      <c r="J36" s="47">
        <v>1</v>
      </c>
      <c r="K36" s="47">
        <v>0</v>
      </c>
      <c r="L36" s="47">
        <v>1</v>
      </c>
      <c r="M36" s="47">
        <v>0</v>
      </c>
      <c r="N36" s="47">
        <v>0</v>
      </c>
      <c r="O36" s="47">
        <v>1</v>
      </c>
      <c r="P36" s="47">
        <v>0</v>
      </c>
      <c r="Q36" s="47">
        <v>0</v>
      </c>
      <c r="R36" s="63">
        <f>(F36*0.75)/5+1</f>
        <v>13</v>
      </c>
      <c r="S36" s="81"/>
      <c r="T36" s="61"/>
    </row>
    <row r="37" spans="2:20" ht="11.25">
      <c r="B37" s="32" t="str">
        <f>'Agenda-A-1'!H53</f>
        <v>New York Central</v>
      </c>
      <c r="C37" s="18">
        <f>'Agenda-A-1'!C53</f>
        <v>802.15</v>
      </c>
      <c r="D37" s="18" t="str">
        <f>'Agenda-A-1'!D53</f>
        <v>TG3</v>
      </c>
      <c r="E37" s="17" t="str">
        <f>'Agenda-A-1'!E53</f>
        <v>SR+HT</v>
      </c>
      <c r="F37" s="17">
        <f>'Agenda-A-1'!G53</f>
        <v>50</v>
      </c>
      <c r="G37" s="17">
        <f>'Agenda-A-1'!F53</f>
        <v>9</v>
      </c>
      <c r="H37" s="17">
        <v>0</v>
      </c>
      <c r="I37" s="17">
        <v>1</v>
      </c>
      <c r="J37" s="17">
        <v>0</v>
      </c>
      <c r="K37" s="17">
        <v>0</v>
      </c>
      <c r="L37" s="17">
        <v>1</v>
      </c>
      <c r="M37" s="17">
        <v>0</v>
      </c>
      <c r="N37" s="17">
        <v>0</v>
      </c>
      <c r="O37" s="17">
        <v>1</v>
      </c>
      <c r="P37" s="17">
        <v>0</v>
      </c>
      <c r="Q37" s="17">
        <v>0</v>
      </c>
      <c r="R37" s="23">
        <f t="shared" si="1"/>
        <v>6</v>
      </c>
      <c r="T37" s="18"/>
    </row>
    <row r="38" spans="1:20" s="112" customFormat="1" ht="11.25">
      <c r="A38" s="109" t="s">
        <v>289</v>
      </c>
      <c r="B38" s="110" t="str">
        <f>'Agenda-A-1'!H57</f>
        <v>Midnight Special</v>
      </c>
      <c r="C38" s="111" t="str">
        <f>'Agenda-A-1'!C57</f>
        <v>802 R-Reg</v>
      </c>
      <c r="D38" s="111" t="str">
        <f>'Agenda-A-1'!D57</f>
        <v>Radio Regulatory WG</v>
      </c>
      <c r="E38" s="112" t="str">
        <f>'Agenda-A-1'!E57</f>
        <v>BR+XC</v>
      </c>
      <c r="F38" s="112">
        <f>'Agenda-A-1'!G57</f>
        <v>20</v>
      </c>
      <c r="G38" s="112">
        <f>'Agenda-A-1'!F57</f>
        <v>23</v>
      </c>
      <c r="H38" s="112">
        <v>0</v>
      </c>
      <c r="I38" s="112">
        <v>1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3">
        <f t="shared" si="1"/>
        <v>3</v>
      </c>
      <c r="S38" s="114"/>
      <c r="T38" s="109"/>
    </row>
    <row r="39" spans="2:20" ht="11.25">
      <c r="B39" s="34" t="s">
        <v>58</v>
      </c>
      <c r="C39" s="96"/>
      <c r="D39" s="19"/>
      <c r="E39" s="26"/>
      <c r="F39" s="26">
        <f>SUM(F16:F37)-F34-F35</f>
        <v>1859</v>
      </c>
      <c r="G39" s="26"/>
      <c r="H39" s="26">
        <f aca="true" t="shared" si="2" ref="H39:R39">SUM(H16:H37)-H34-H35</f>
        <v>3</v>
      </c>
      <c r="I39" s="26">
        <f t="shared" si="2"/>
        <v>8</v>
      </c>
      <c r="J39" s="26">
        <f t="shared" si="2"/>
        <v>6</v>
      </c>
      <c r="K39" s="26">
        <f t="shared" si="2"/>
        <v>4</v>
      </c>
      <c r="L39" s="26">
        <f t="shared" si="2"/>
        <v>14</v>
      </c>
      <c r="M39" s="26">
        <f t="shared" si="2"/>
        <v>4</v>
      </c>
      <c r="N39" s="26">
        <f t="shared" si="2"/>
        <v>0</v>
      </c>
      <c r="O39" s="26"/>
      <c r="P39" s="26">
        <f t="shared" si="2"/>
        <v>0</v>
      </c>
      <c r="Q39" s="26">
        <f t="shared" si="2"/>
        <v>0</v>
      </c>
      <c r="R39" s="27">
        <f t="shared" si="2"/>
        <v>240.8</v>
      </c>
      <c r="S39" s="80"/>
      <c r="T39" s="26"/>
    </row>
    <row r="40" spans="2:20" ht="11.25">
      <c r="B40" s="34"/>
      <c r="C40" s="96"/>
      <c r="D40" s="19"/>
      <c r="E40" s="26"/>
      <c r="F40" s="26"/>
      <c r="G40" s="26"/>
      <c r="H40" s="28"/>
      <c r="I40" s="28"/>
      <c r="J40" s="28"/>
      <c r="K40" s="28"/>
      <c r="L40" s="28"/>
      <c r="M40" s="28"/>
      <c r="N40" s="28"/>
      <c r="O40" s="26"/>
      <c r="P40" s="28"/>
      <c r="Q40" s="28"/>
      <c r="R40" s="27"/>
      <c r="S40" s="80"/>
      <c r="T40" s="19"/>
    </row>
    <row r="41" spans="1:19" ht="11.25">
      <c r="A41" s="15" t="str">
        <f>'Agenda-A-1'!A70</f>
        <v>Tues</v>
      </c>
      <c r="B41" s="70">
        <f>'Agenda-A-1'!A71</f>
        <v>37327</v>
      </c>
      <c r="C41" s="103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4"/>
      <c r="S41" s="75"/>
    </row>
    <row r="42" spans="1:18" ht="11.25">
      <c r="A42" s="62"/>
      <c r="B42" s="50" t="str">
        <f>'Agenda-A-1'!H70</f>
        <v>Grand B</v>
      </c>
      <c r="C42" s="104">
        <f>'Agenda-A-1'!C70</f>
        <v>802.11</v>
      </c>
      <c r="D42" s="18" t="str">
        <f>'Agenda-A-1'!D70</f>
        <v>TGI</v>
      </c>
      <c r="E42" s="45" t="str">
        <f>'Agenda-A-1'!E70</f>
        <v>SR+HT+HM+PD</v>
      </c>
      <c r="F42" s="45">
        <f>'Agenda-A-1'!G70</f>
        <v>80</v>
      </c>
      <c r="G42" s="45">
        <f>'Agenda-A-1'!F70</f>
        <v>5</v>
      </c>
      <c r="H42" s="45">
        <v>0</v>
      </c>
      <c r="I42" s="45">
        <v>0</v>
      </c>
      <c r="J42" s="45">
        <v>1</v>
      </c>
      <c r="K42" s="45">
        <v>0</v>
      </c>
      <c r="L42" s="45">
        <v>1</v>
      </c>
      <c r="M42" s="45">
        <v>0</v>
      </c>
      <c r="N42" s="45">
        <v>0</v>
      </c>
      <c r="O42" s="45">
        <v>1</v>
      </c>
      <c r="P42" s="45">
        <v>0</v>
      </c>
      <c r="Q42" s="45">
        <v>0</v>
      </c>
      <c r="R42" s="64">
        <f>(F42*0.75)/5+1</f>
        <v>13</v>
      </c>
    </row>
    <row r="43" spans="1:19" s="46" customFormat="1" ht="11.25">
      <c r="A43" s="65"/>
      <c r="B43" s="51"/>
      <c r="C43" s="18">
        <f>'Agenda-A-1'!C98</f>
        <v>802.11</v>
      </c>
      <c r="D43" s="18" t="str">
        <f>'Agenda-A-1'!D98</f>
        <v>WNG SC</v>
      </c>
      <c r="R43" s="66"/>
      <c r="S43" s="83"/>
    </row>
    <row r="44" spans="1:18" ht="11.25">
      <c r="A44" s="61"/>
      <c r="B44" s="52"/>
      <c r="C44" s="18">
        <f>'Agenda-A-1'!C113</f>
        <v>802.11</v>
      </c>
      <c r="D44" s="18" t="str">
        <f>'Agenda-A-1'!D113</f>
        <v>TGI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63"/>
    </row>
    <row r="45" spans="1:19" s="45" customFormat="1" ht="11.25">
      <c r="A45" s="62" t="s">
        <v>202</v>
      </c>
      <c r="B45" s="50" t="str">
        <f>'Agenda-A-1'!H71</f>
        <v>Missouri Pacific</v>
      </c>
      <c r="C45" s="18">
        <f>'Agenda-A-1'!C71</f>
        <v>802.15</v>
      </c>
      <c r="D45" s="18" t="str">
        <f>'Agenda-A-1'!D71</f>
        <v>SG3a</v>
      </c>
      <c r="E45" s="45" t="str">
        <f>'Agenda-A-1'!E71</f>
        <v>SR+XC</v>
      </c>
      <c r="F45" s="45">
        <f>'Agenda-A-1'!G71</f>
        <v>40</v>
      </c>
      <c r="G45" s="45">
        <f>'Agenda-A-1'!F71</f>
        <v>14</v>
      </c>
      <c r="H45" s="45">
        <v>0</v>
      </c>
      <c r="I45" s="45">
        <v>1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64">
        <f>(F45*0.75)/5+1</f>
        <v>7</v>
      </c>
      <c r="S45" s="82"/>
    </row>
    <row r="46" spans="1:19" s="47" customFormat="1" ht="22.5">
      <c r="A46" s="61"/>
      <c r="B46" s="51"/>
      <c r="C46" s="61" t="str">
        <f>'Agenda-A-1'!C96</f>
        <v>802.11/802.15</v>
      </c>
      <c r="D46" s="61" t="str">
        <f>'Agenda-A-1'!D96</f>
        <v>PC</v>
      </c>
      <c r="E46" s="46"/>
      <c r="F46" s="46"/>
      <c r="G46" s="46"/>
      <c r="S46" s="81"/>
    </row>
    <row r="47" spans="1:19" s="45" customFormat="1" ht="22.5">
      <c r="A47" s="62"/>
      <c r="B47" s="50" t="str">
        <f>'Agenda-A-1'!H72</f>
        <v>Grand E</v>
      </c>
      <c r="C47" s="18" t="str">
        <f>'Agenda-A-1'!C72</f>
        <v>802 - CFI:</v>
      </c>
      <c r="D47" s="18" t="str">
        <f>'Agenda-A-1'!D72</f>
        <v>Form a Study Group on Hi-Speed Mobile Data</v>
      </c>
      <c r="E47" s="17" t="str">
        <f>'Agenda-A-1'!E72</f>
        <v>SR+HT+HM+PD</v>
      </c>
      <c r="F47" s="45">
        <f>'Agenda-A-1'!G72</f>
        <v>90</v>
      </c>
      <c r="G47" s="45">
        <f>'Agenda-A-1'!F72</f>
        <v>6</v>
      </c>
      <c r="H47" s="45">
        <v>0</v>
      </c>
      <c r="I47" s="45">
        <v>0</v>
      </c>
      <c r="J47" s="45">
        <v>1</v>
      </c>
      <c r="K47" s="45">
        <v>0</v>
      </c>
      <c r="L47" s="45">
        <v>1</v>
      </c>
      <c r="M47" s="45">
        <v>0</v>
      </c>
      <c r="N47" s="45">
        <v>0</v>
      </c>
      <c r="O47" s="45">
        <v>1</v>
      </c>
      <c r="P47" s="45">
        <v>0</v>
      </c>
      <c r="Q47" s="45">
        <v>0</v>
      </c>
      <c r="R47" s="64">
        <f>(F47*0.5)/5+1</f>
        <v>10</v>
      </c>
      <c r="S47" s="82"/>
    </row>
    <row r="48" spans="1:19" s="47" customFormat="1" ht="11.25">
      <c r="A48" s="61"/>
      <c r="B48" s="51"/>
      <c r="C48" s="61">
        <f>'Agenda-A-1'!C106</f>
        <v>802.3</v>
      </c>
      <c r="D48" s="61" t="str">
        <f>'Agenda-A-1'!D106</f>
        <v>CSMA/CD - (EFM Copper)</v>
      </c>
      <c r="E48" s="46" t="str">
        <f>'Agenda-A-1'!E106</f>
        <v>SR+HT</v>
      </c>
      <c r="F48" s="46"/>
      <c r="G48" s="46"/>
      <c r="S48" s="81"/>
    </row>
    <row r="49" spans="1:19" s="45" customFormat="1" ht="11.25">
      <c r="A49" s="62"/>
      <c r="B49" s="50" t="str">
        <f>'Agenda-A-1'!H75</f>
        <v>Regency A</v>
      </c>
      <c r="C49" s="18">
        <f>'Agenda-A-1'!C75</f>
        <v>802.3</v>
      </c>
      <c r="D49" s="18" t="str">
        <f>'Agenda-A-1'!D75</f>
        <v>CSMA/CD –10G(ae) Opening Plenary</v>
      </c>
      <c r="E49" s="45" t="str">
        <f>'Agenda-A-1'!E75</f>
        <v>SR+PD+HT+HM</v>
      </c>
      <c r="F49" s="45">
        <f>'Agenda-A-1'!G75</f>
        <v>90</v>
      </c>
      <c r="G49" s="45">
        <f>'Agenda-A-1'!F75</f>
        <v>16</v>
      </c>
      <c r="H49" s="45">
        <v>0</v>
      </c>
      <c r="I49" s="45">
        <v>0</v>
      </c>
      <c r="J49" s="45">
        <v>1</v>
      </c>
      <c r="K49" s="45">
        <v>0</v>
      </c>
      <c r="L49" s="45">
        <v>1</v>
      </c>
      <c r="M49" s="45">
        <v>0</v>
      </c>
      <c r="N49" s="45">
        <v>0</v>
      </c>
      <c r="O49" s="45">
        <v>1</v>
      </c>
      <c r="P49" s="45">
        <v>0</v>
      </c>
      <c r="Q49" s="45">
        <v>0</v>
      </c>
      <c r="R49" s="64">
        <f>(F49*0.5)/5+1</f>
        <v>10</v>
      </c>
      <c r="S49" s="82"/>
    </row>
    <row r="50" spans="1:19" s="46" customFormat="1" ht="11.25">
      <c r="A50" s="65"/>
      <c r="B50" s="51"/>
      <c r="C50" s="18">
        <f>'Agenda-A-1'!C105</f>
        <v>802.3</v>
      </c>
      <c r="D50" s="18" t="str">
        <f>'Agenda-A-1'!D105</f>
        <v>CSMA/CD - (EFM Fiber Optics)</v>
      </c>
      <c r="R50" s="66"/>
      <c r="S50" s="83"/>
    </row>
    <row r="51" spans="1:19" s="47" customFormat="1" ht="11.25">
      <c r="A51" s="61"/>
      <c r="B51" s="51"/>
      <c r="C51" s="61">
        <f>'Agenda-A-1'!C119</f>
        <v>802.3</v>
      </c>
      <c r="D51" s="61" t="str">
        <f>'Agenda-A-1'!D119</f>
        <v>CFI: 100Base-FX over dual single-mode fiber</v>
      </c>
      <c r="E51" s="46"/>
      <c r="F51" s="46"/>
      <c r="G51" s="46"/>
      <c r="R51" s="63"/>
      <c r="S51" s="81"/>
    </row>
    <row r="52" spans="1:19" s="45" customFormat="1" ht="11.25">
      <c r="A52" s="62"/>
      <c r="B52" s="50" t="str">
        <f>'Agenda-A-1'!H76</f>
        <v>Regency C</v>
      </c>
      <c r="C52" s="18">
        <f>'Agenda-A-1'!C76</f>
        <v>802.3</v>
      </c>
      <c r="D52" s="18" t="str">
        <f>'Agenda-A-1'!D76</f>
        <v>CSMA/CD –EFM Opening Plenary</v>
      </c>
      <c r="E52" s="45" t="str">
        <f>'Agenda-A-1'!E76</f>
        <v>SR+PD+HT+HM</v>
      </c>
      <c r="F52" s="45">
        <f>'Agenda-A-1'!G76</f>
        <v>270</v>
      </c>
      <c r="G52" s="45">
        <f>'Agenda-A-1'!F76</f>
        <v>19</v>
      </c>
      <c r="H52" s="45">
        <v>0</v>
      </c>
      <c r="I52" s="45">
        <v>0</v>
      </c>
      <c r="J52" s="45">
        <v>1</v>
      </c>
      <c r="K52" s="45">
        <v>0</v>
      </c>
      <c r="L52" s="45">
        <v>2</v>
      </c>
      <c r="M52" s="45">
        <v>1</v>
      </c>
      <c r="N52" s="45">
        <v>0</v>
      </c>
      <c r="O52" s="45">
        <v>1</v>
      </c>
      <c r="P52" s="45">
        <v>0</v>
      </c>
      <c r="Q52" s="45">
        <v>0</v>
      </c>
      <c r="R52" s="64">
        <f>(F52*0.5)/5+1</f>
        <v>28</v>
      </c>
      <c r="S52" s="82"/>
    </row>
    <row r="53" spans="1:19" s="46" customFormat="1" ht="11.25">
      <c r="A53" s="65"/>
      <c r="B53" s="51"/>
      <c r="C53" s="18">
        <f>'Agenda-A-1'!C104</f>
        <v>802.3</v>
      </c>
      <c r="D53" s="18" t="str">
        <f>'Agenda-A-1'!D104</f>
        <v>CSMA/CD - (EFM EPON)</v>
      </c>
      <c r="R53" s="66"/>
      <c r="S53" s="83"/>
    </row>
    <row r="54" spans="1:19" s="46" customFormat="1" ht="11.25">
      <c r="A54" s="65"/>
      <c r="B54" s="51"/>
      <c r="C54" s="18" t="str">
        <f>'Agenda-A-1'!C117</f>
        <v>Tutorial #3:</v>
      </c>
      <c r="D54" s="18" t="str">
        <f>'Agenda-A-1'!D117</f>
        <v>Gigabit Millimeter-Wave Radio</v>
      </c>
      <c r="R54" s="66"/>
      <c r="S54" s="83"/>
    </row>
    <row r="55" spans="1:19" s="47" customFormat="1" ht="11.25">
      <c r="A55" s="61"/>
      <c r="B55" s="52"/>
      <c r="C55" s="18" t="str">
        <f>'Agenda-A-1'!C121</f>
        <v>Tutorial #4:</v>
      </c>
      <c r="D55" s="18" t="str">
        <f>'Agenda-A-1'!D121</f>
        <v>Ultra-Wideband Communications</v>
      </c>
      <c r="R55" s="63"/>
      <c r="S55" s="81"/>
    </row>
    <row r="56" spans="1:19" s="46" customFormat="1" ht="22.5">
      <c r="A56" s="65" t="s">
        <v>203</v>
      </c>
      <c r="B56" s="50" t="str">
        <f>'Agenda-A-1'!H77</f>
        <v>Grand F</v>
      </c>
      <c r="C56" s="18">
        <f>'Agenda-A-1'!C77</f>
        <v>802.11</v>
      </c>
      <c r="D56" s="18" t="str">
        <f>'Agenda-A-1'!D77</f>
        <v>TGE (QoS)</v>
      </c>
      <c r="E56" s="45" t="str">
        <f>'Agenda-A-1'!E77</f>
        <v>SR+HT+HM+PD</v>
      </c>
      <c r="F56" s="45">
        <f>'Agenda-A-1'!G77</f>
        <v>180</v>
      </c>
      <c r="G56" s="45">
        <f>'Agenda-A-1'!F77</f>
        <v>20</v>
      </c>
      <c r="H56" s="46">
        <v>0</v>
      </c>
      <c r="I56" s="46">
        <v>0</v>
      </c>
      <c r="J56" s="46">
        <v>1</v>
      </c>
      <c r="L56" s="46">
        <v>2</v>
      </c>
      <c r="M56" s="46">
        <v>1</v>
      </c>
      <c r="N56" s="46">
        <v>0</v>
      </c>
      <c r="O56" s="46">
        <v>2</v>
      </c>
      <c r="P56" s="46">
        <v>0</v>
      </c>
      <c r="Q56" s="46">
        <v>0</v>
      </c>
      <c r="R56" s="66">
        <f>(F56*0.75)/5+1</f>
        <v>28</v>
      </c>
      <c r="S56" s="83"/>
    </row>
    <row r="57" spans="1:19" s="47" customFormat="1" ht="11.25">
      <c r="A57" s="61"/>
      <c r="B57" s="52"/>
      <c r="C57" s="61">
        <f>'Agenda-A-1'!C111</f>
        <v>802.11</v>
      </c>
      <c r="D57" s="61" t="str">
        <f>'Agenda-A-1'!D111</f>
        <v>TGG</v>
      </c>
      <c r="R57" s="63"/>
      <c r="S57" s="81"/>
    </row>
    <row r="58" spans="2:18" ht="11.25">
      <c r="B58" s="32" t="str">
        <f>'Agenda-A-1'!H78</f>
        <v>Salon AB [S]</v>
      </c>
      <c r="C58" s="18">
        <f>'Agenda-A-1'!C78</f>
        <v>802.17</v>
      </c>
      <c r="D58" s="18" t="str">
        <f>'Agenda-A-1'!D78</f>
        <v>RPR </v>
      </c>
      <c r="E58" s="17" t="str">
        <f>'Agenda-A-1'!E78</f>
        <v>SR+HT+HM+PD</v>
      </c>
      <c r="F58" s="17">
        <f>'Agenda-A-1'!G78</f>
        <v>150</v>
      </c>
      <c r="G58" s="17">
        <f>'Agenda-A-1'!F78</f>
        <v>2</v>
      </c>
      <c r="H58" s="17">
        <v>0</v>
      </c>
      <c r="I58" s="17">
        <v>0</v>
      </c>
      <c r="J58" s="17">
        <v>1</v>
      </c>
      <c r="K58" s="17">
        <v>0</v>
      </c>
      <c r="L58" s="17">
        <v>2</v>
      </c>
      <c r="M58" s="17">
        <v>1</v>
      </c>
      <c r="N58" s="17">
        <v>0</v>
      </c>
      <c r="O58" s="17">
        <v>1</v>
      </c>
      <c r="P58" s="17">
        <v>0</v>
      </c>
      <c r="Q58" s="17">
        <v>0</v>
      </c>
      <c r="R58" s="23">
        <f>(F58*0.5)/5+1</f>
        <v>16</v>
      </c>
    </row>
    <row r="59" spans="1:19" s="46" customFormat="1" ht="11.25">
      <c r="A59" s="65"/>
      <c r="B59" s="50" t="str">
        <f>'Agenda-A-1'!H80</f>
        <v>Colorado Eagle</v>
      </c>
      <c r="C59" s="18">
        <f>'Agenda-A-1'!C80</f>
        <v>802.16</v>
      </c>
      <c r="D59" s="18" t="str">
        <f>'Agenda-A-1'!D80</f>
        <v>WirelessMAN TG2</v>
      </c>
      <c r="E59" s="45" t="str">
        <f>'Agenda-A-1'!E80</f>
        <v>BR</v>
      </c>
      <c r="F59" s="45">
        <f>'Agenda-A-1'!G80</f>
        <v>18</v>
      </c>
      <c r="G59" s="45">
        <f>'Agenda-A-1'!F80</f>
        <v>8</v>
      </c>
      <c r="H59" s="46">
        <v>0</v>
      </c>
      <c r="I59" s="46">
        <v>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66">
        <f>(F59*0.5)/5+1</f>
        <v>2.8</v>
      </c>
      <c r="S59" s="83"/>
    </row>
    <row r="60" spans="1:19" s="47" customFormat="1" ht="11.25">
      <c r="A60" s="61"/>
      <c r="B60" s="52"/>
      <c r="C60" s="61">
        <f>'Agenda-A-1'!C115</f>
        <v>802.16</v>
      </c>
      <c r="D60" s="61" t="str">
        <f>'Agenda-A-1'!D115</f>
        <v>WirelessMAN Profiles</v>
      </c>
      <c r="R60" s="63"/>
      <c r="S60" s="81"/>
    </row>
    <row r="61" spans="2:18" ht="11.25">
      <c r="B61" s="50" t="str">
        <f>'Agenda-A-1'!H82</f>
        <v>Illinois Central</v>
      </c>
      <c r="C61" s="18">
        <f>'Agenda-A-1'!C82</f>
        <v>802.15</v>
      </c>
      <c r="D61" s="18" t="str">
        <f>'Agenda-A-1'!D82</f>
        <v>TG2</v>
      </c>
      <c r="E61" s="45" t="str">
        <f>'Agenda-A-1'!E82</f>
        <v>SR+HT</v>
      </c>
      <c r="F61" s="45">
        <f>'Agenda-A-1'!G82</f>
        <v>50</v>
      </c>
      <c r="G61" s="45">
        <f>'Agenda-A-1'!F82</f>
        <v>1</v>
      </c>
      <c r="H61" s="17">
        <v>0</v>
      </c>
      <c r="I61" s="17">
        <v>1</v>
      </c>
      <c r="J61" s="17">
        <v>0</v>
      </c>
      <c r="K61" s="17">
        <v>0</v>
      </c>
      <c r="L61" s="17">
        <v>1</v>
      </c>
      <c r="M61" s="17">
        <v>0</v>
      </c>
      <c r="N61" s="17">
        <v>0</v>
      </c>
      <c r="O61" s="17">
        <v>1</v>
      </c>
      <c r="P61" s="17">
        <v>0</v>
      </c>
      <c r="Q61" s="17">
        <v>0</v>
      </c>
      <c r="R61" s="23">
        <f>(F61*0.5)/5+1</f>
        <v>6</v>
      </c>
    </row>
    <row r="62" spans="2:18" ht="11.25">
      <c r="B62" s="32" t="str">
        <f>'Agenda-A-1'!H83</f>
        <v>Knickerbocker</v>
      </c>
      <c r="C62" s="18">
        <f>'Agenda-A-1'!C83</f>
        <v>802.15</v>
      </c>
      <c r="D62" s="18" t="str">
        <f>'Agenda-A-1'!D83</f>
        <v>TG4</v>
      </c>
      <c r="E62" s="17" t="str">
        <f>'Agenda-A-1'!E83</f>
        <v>SR+HT</v>
      </c>
      <c r="F62" s="17">
        <f>'Agenda-A-1'!G83</f>
        <v>30</v>
      </c>
      <c r="G62" s="17">
        <f>'Agenda-A-1'!F83</f>
        <v>11</v>
      </c>
      <c r="H62" s="17">
        <v>0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1</v>
      </c>
      <c r="P62" s="17">
        <v>0</v>
      </c>
      <c r="Q62" s="17">
        <v>0</v>
      </c>
      <c r="R62" s="23">
        <f>(F62*0.5)/5+1</f>
        <v>4</v>
      </c>
    </row>
    <row r="63" spans="1:19" s="47" customFormat="1" ht="11.25">
      <c r="A63" s="61"/>
      <c r="B63" s="51" t="str">
        <f>'Agenda-A-1'!H85</f>
        <v>Texas Special </v>
      </c>
      <c r="C63" s="61" t="str">
        <f>'Agenda-A-1'!C85</f>
        <v>802.0</v>
      </c>
      <c r="D63" s="61" t="str">
        <f>'Agenda-A-1'!D85</f>
        <v>Executive Sub-Committees</v>
      </c>
      <c r="E63" s="46" t="str">
        <f>'Agenda-A-1'!E85</f>
        <v>BR</v>
      </c>
      <c r="F63" s="46">
        <f>'Agenda-A-1'!G85</f>
        <v>18</v>
      </c>
      <c r="G63" s="46">
        <f>'Agenda-A-1'!F85</f>
        <v>10</v>
      </c>
      <c r="H63" s="47">
        <v>0</v>
      </c>
      <c r="I63" s="47">
        <v>1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63">
        <f>(F63*0.5)/5+1</f>
        <v>2.8</v>
      </c>
      <c r="S63" s="81"/>
    </row>
    <row r="64" spans="1:18" ht="22.5">
      <c r="A64" s="18" t="s">
        <v>202</v>
      </c>
      <c r="B64" s="32" t="str">
        <f>'Agenda-A-1'!H86</f>
        <v>Wabash Cannonball</v>
      </c>
      <c r="C64" s="18">
        <f>'Agenda-A-1'!C86</f>
        <v>802.1</v>
      </c>
      <c r="D64" s="18" t="str">
        <f>'Agenda-A-1'!D86</f>
        <v>HILI WG</v>
      </c>
      <c r="E64" s="17" t="str">
        <f>'Agenda-A-1'!E86</f>
        <v>SR+OH+XC</v>
      </c>
      <c r="F64" s="17">
        <f>'Agenda-A-1'!G86</f>
        <v>35</v>
      </c>
      <c r="G64" s="17">
        <f>'Agenda-A-1'!F86</f>
        <v>15</v>
      </c>
      <c r="H64" s="17">
        <v>1</v>
      </c>
      <c r="I64" s="17">
        <v>2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23">
        <f>(F64*0.5)/5+1</f>
        <v>4.5</v>
      </c>
    </row>
    <row r="65" spans="1:19" s="47" customFormat="1" ht="11.25">
      <c r="A65" s="61"/>
      <c r="B65" s="51" t="str">
        <f>'Agenda-A-1'!H87</f>
        <v>Regency B</v>
      </c>
      <c r="C65" s="61">
        <f>'Agenda-A-1'!C87</f>
        <v>802.3</v>
      </c>
      <c r="D65" s="61" t="str">
        <f>'Agenda-A-1'!D87</f>
        <v>CSMA/CD - (DTE Power)</v>
      </c>
      <c r="E65" s="46" t="str">
        <f>'Agenda-A-1'!E87</f>
        <v>SR+HT</v>
      </c>
      <c r="F65" s="46">
        <f>'Agenda-A-1'!G87</f>
        <v>50</v>
      </c>
      <c r="G65" s="46">
        <f>'Agenda-A-1'!F87</f>
        <v>22</v>
      </c>
      <c r="H65" s="47">
        <v>0</v>
      </c>
      <c r="I65" s="47">
        <v>1</v>
      </c>
      <c r="J65" s="47">
        <v>0</v>
      </c>
      <c r="K65" s="47">
        <v>0</v>
      </c>
      <c r="L65" s="47">
        <v>1</v>
      </c>
      <c r="M65" s="47">
        <v>0</v>
      </c>
      <c r="N65" s="47">
        <v>0</v>
      </c>
      <c r="O65" s="47">
        <v>1</v>
      </c>
      <c r="P65" s="47">
        <v>0</v>
      </c>
      <c r="Q65" s="47">
        <v>0</v>
      </c>
      <c r="R65" s="23">
        <f aca="true" t="shared" si="3" ref="R65:R71">(F65*0.75)/5+1</f>
        <v>8.5</v>
      </c>
      <c r="S65" s="81"/>
    </row>
    <row r="66" spans="1:18" ht="11.25">
      <c r="A66" s="62"/>
      <c r="B66" s="50" t="str">
        <f>'Agenda-A-1'!H88</f>
        <v>Grand C</v>
      </c>
      <c r="C66" s="18">
        <f>'Agenda-A-1'!C88</f>
        <v>802.16</v>
      </c>
      <c r="D66" s="18" t="str">
        <f>'Agenda-A-1'!D88</f>
        <v>WirelessMAN TGa PHY</v>
      </c>
      <c r="E66" s="45" t="str">
        <f>'Agenda-A-1'!E88</f>
        <v>SR+HM+HT+PD</v>
      </c>
      <c r="F66" s="45">
        <f>'Agenda-A-1'!G88</f>
        <v>80</v>
      </c>
      <c r="G66" s="45">
        <f>'Agenda-A-1'!F88</f>
        <v>4</v>
      </c>
      <c r="H66" s="17">
        <v>0</v>
      </c>
      <c r="I66" s="17">
        <v>0</v>
      </c>
      <c r="J66" s="17">
        <v>1</v>
      </c>
      <c r="K66" s="17">
        <v>0</v>
      </c>
      <c r="L66" s="17">
        <v>1</v>
      </c>
      <c r="M66" s="17">
        <v>0</v>
      </c>
      <c r="N66" s="17">
        <v>0</v>
      </c>
      <c r="O66" s="17">
        <v>1</v>
      </c>
      <c r="P66" s="17">
        <v>0</v>
      </c>
      <c r="Q66" s="17">
        <v>0</v>
      </c>
      <c r="R66" s="23">
        <f t="shared" si="3"/>
        <v>13</v>
      </c>
    </row>
    <row r="67" spans="1:18" ht="11.25">
      <c r="A67" s="61"/>
      <c r="B67" s="50" t="str">
        <f>'Agenda-A-1'!H89</f>
        <v>Jefferson</v>
      </c>
      <c r="C67" s="18">
        <f>'Agenda-A-1'!C89</f>
        <v>802.16</v>
      </c>
      <c r="D67" s="18" t="str">
        <f>'Agenda-A-1'!D89</f>
        <v>WirelessMAN TGa MAC</v>
      </c>
      <c r="E67" s="45" t="str">
        <f>'Agenda-A-1'!E89</f>
        <v>SR+HT</v>
      </c>
      <c r="F67" s="45">
        <f>'Agenda-A-1'!G89</f>
        <v>30</v>
      </c>
      <c r="G67" s="45">
        <f>'Agenda-A-1'!F89</f>
        <v>12</v>
      </c>
      <c r="H67" s="17">
        <v>0</v>
      </c>
      <c r="I67" s="17">
        <v>1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1</v>
      </c>
      <c r="P67" s="17">
        <v>0</v>
      </c>
      <c r="Q67" s="17">
        <v>0</v>
      </c>
      <c r="R67" s="23">
        <f t="shared" si="3"/>
        <v>5.5</v>
      </c>
    </row>
    <row r="68" spans="2:18" ht="11.25">
      <c r="B68" s="50" t="str">
        <f>'Agenda-A-1'!H91</f>
        <v>Grand D</v>
      </c>
      <c r="C68" s="18">
        <f>'Agenda-A-1'!C91</f>
        <v>802.11</v>
      </c>
      <c r="D68" s="18" t="str">
        <f>'Agenda-A-1'!D91</f>
        <v>TGF</v>
      </c>
      <c r="E68" s="45" t="str">
        <f>'Agenda-A-1'!E91</f>
        <v>SR</v>
      </c>
      <c r="F68" s="45">
        <f>'Agenda-A-1'!G91</f>
        <v>40</v>
      </c>
      <c r="G68" s="45">
        <f>'Agenda-A-1'!F91</f>
        <v>21</v>
      </c>
      <c r="H68" s="17">
        <v>0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23">
        <f t="shared" si="3"/>
        <v>7</v>
      </c>
    </row>
    <row r="69" spans="2:18" ht="11.25">
      <c r="B69" s="50" t="str">
        <f>'Agenda-A-1'!H92</f>
        <v>Grand A</v>
      </c>
      <c r="C69" s="18">
        <f>'Agenda-A-1'!C92</f>
        <v>802.11</v>
      </c>
      <c r="D69" s="18" t="str">
        <f>'Agenda-A-1'!D92</f>
        <v>TGH</v>
      </c>
      <c r="E69" s="45" t="str">
        <f>'Agenda-A-1'!E92</f>
        <v>SR+HT+HM+PD</v>
      </c>
      <c r="F69" s="45">
        <f>'Agenda-A-1'!G92</f>
        <v>90</v>
      </c>
      <c r="G69" s="45">
        <f>'Agenda-A-1'!F92</f>
        <v>3</v>
      </c>
      <c r="H69" s="17">
        <v>0</v>
      </c>
      <c r="I69" s="17">
        <v>0</v>
      </c>
      <c r="J69" s="17">
        <v>1</v>
      </c>
      <c r="K69" s="17">
        <v>0</v>
      </c>
      <c r="L69" s="17">
        <v>1</v>
      </c>
      <c r="M69" s="17">
        <v>0</v>
      </c>
      <c r="N69" s="17">
        <v>0</v>
      </c>
      <c r="O69" s="17">
        <v>1</v>
      </c>
      <c r="P69" s="17">
        <v>0</v>
      </c>
      <c r="Q69" s="17">
        <v>0</v>
      </c>
      <c r="R69" s="23">
        <f t="shared" si="3"/>
        <v>14.5</v>
      </c>
    </row>
    <row r="70" spans="1:19" s="47" customFormat="1" ht="11.25">
      <c r="A70" s="61"/>
      <c r="B70" s="50" t="str">
        <f>'Agenda-A-1'!H93</f>
        <v>New York Central</v>
      </c>
      <c r="C70" s="18">
        <f>'Agenda-A-1'!C93</f>
        <v>802.15</v>
      </c>
      <c r="D70" s="18" t="str">
        <f>'Agenda-A-1'!D93</f>
        <v>TG3</v>
      </c>
      <c r="E70" s="45" t="str">
        <f>'Agenda-A-1'!E93</f>
        <v>SR+HT</v>
      </c>
      <c r="F70" s="45">
        <f>'Agenda-A-1'!G93</f>
        <v>50</v>
      </c>
      <c r="G70" s="45">
        <f>'Agenda-A-1'!F93</f>
        <v>9</v>
      </c>
      <c r="H70" s="47">
        <v>0</v>
      </c>
      <c r="I70" s="47">
        <v>1</v>
      </c>
      <c r="J70" s="47">
        <v>0</v>
      </c>
      <c r="K70" s="47">
        <v>0</v>
      </c>
      <c r="L70" s="47">
        <v>1</v>
      </c>
      <c r="M70" s="47">
        <v>0</v>
      </c>
      <c r="N70" s="47">
        <v>0</v>
      </c>
      <c r="O70" s="47">
        <v>1</v>
      </c>
      <c r="P70" s="47">
        <v>0</v>
      </c>
      <c r="Q70" s="47">
        <v>0</v>
      </c>
      <c r="R70" s="63">
        <f>(F70*0.5)/5+1</f>
        <v>6</v>
      </c>
      <c r="S70" s="81"/>
    </row>
    <row r="71" spans="1:19" s="118" customFormat="1" ht="11.25">
      <c r="A71" s="115" t="s">
        <v>202</v>
      </c>
      <c r="B71" s="116" t="str">
        <f>'Agenda-A-1'!H94</f>
        <v>Midnight Special</v>
      </c>
      <c r="C71" s="109" t="str">
        <f>'Agenda-A-1'!C94</f>
        <v>802 R-Reg</v>
      </c>
      <c r="D71" s="109" t="str">
        <f>'Agenda-A-1'!D94</f>
        <v>Radio Regulatory WG</v>
      </c>
      <c r="E71" s="117" t="str">
        <f>'Agenda-A-1'!E94</f>
        <v>BR+XC</v>
      </c>
      <c r="F71" s="117">
        <f>'Agenda-A-1'!G94</f>
        <v>20</v>
      </c>
      <c r="G71" s="117">
        <f>'Agenda-A-1'!F94</f>
        <v>23</v>
      </c>
      <c r="H71" s="118">
        <v>0</v>
      </c>
      <c r="I71" s="118">
        <v>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9">
        <f t="shared" si="3"/>
        <v>4</v>
      </c>
      <c r="S71" s="120"/>
    </row>
    <row r="72" spans="2:18" ht="11.25">
      <c r="B72" s="32" t="str">
        <f>'Agenda-A-1'!H102</f>
        <v>Frisco</v>
      </c>
      <c r="C72" s="18">
        <f>'Agenda-A-1'!C102</f>
        <v>802.3</v>
      </c>
      <c r="D72" s="18" t="str">
        <f>'Agenda-A-1'!D102</f>
        <v>CSMA/CD (10G-Breakout #1)</v>
      </c>
      <c r="E72" s="17" t="str">
        <f>'Agenda-A-1'!E102</f>
        <v>SR+HT</v>
      </c>
      <c r="F72" s="17">
        <f>'Agenda-A-1'!G102</f>
        <v>40</v>
      </c>
      <c r="G72" s="17">
        <f>'Agenda-A-1'!F102</f>
        <v>18</v>
      </c>
      <c r="H72" s="17">
        <v>0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1</v>
      </c>
      <c r="P72" s="17">
        <v>0</v>
      </c>
      <c r="Q72" s="17">
        <v>0</v>
      </c>
      <c r="R72" s="23">
        <f>(F72*0.5)/5+1</f>
        <v>5</v>
      </c>
    </row>
    <row r="73" spans="1:19" s="47" customFormat="1" ht="11.25">
      <c r="A73" s="61"/>
      <c r="B73" s="51" t="str">
        <f>'Agenda-A-1'!H103</f>
        <v>Burlington</v>
      </c>
      <c r="C73" s="61">
        <f>'Agenda-A-1'!C103</f>
        <v>802.3</v>
      </c>
      <c r="D73" s="61" t="str">
        <f>'Agenda-A-1'!D103</f>
        <v>CSMA/CD (10G-Breakout #2)</v>
      </c>
      <c r="E73" s="46" t="str">
        <f>'Agenda-A-1'!E103</f>
        <v>SR+HT</v>
      </c>
      <c r="F73" s="46">
        <f>'Agenda-A-1'!G103</f>
        <v>30</v>
      </c>
      <c r="G73" s="46">
        <f>'Agenda-A-1'!F103</f>
        <v>17</v>
      </c>
      <c r="H73" s="47">
        <v>0</v>
      </c>
      <c r="I73" s="47">
        <v>1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1</v>
      </c>
      <c r="P73" s="47">
        <v>0</v>
      </c>
      <c r="Q73" s="47">
        <v>0</v>
      </c>
      <c r="R73" s="23">
        <f>(F73*0.5)/5+1</f>
        <v>4</v>
      </c>
      <c r="S73" s="81"/>
    </row>
    <row r="74" spans="1:18" ht="33.75">
      <c r="A74" s="18" t="s">
        <v>204</v>
      </c>
      <c r="B74" s="50" t="str">
        <f>'Agenda-A-1'!H107</f>
        <v>Salon A [S]</v>
      </c>
      <c r="C74" s="18">
        <f>'Agenda-A-1'!C107</f>
        <v>802.17</v>
      </c>
      <c r="D74" s="18" t="str">
        <f>'Agenda-A-1'!D107</f>
        <v>RPR #1</v>
      </c>
      <c r="E74" s="45" t="str">
        <f>'Agenda-A-1'!E107</f>
        <v>SR+HT+HM+PD</v>
      </c>
      <c r="F74" s="45">
        <f>'Agenda-A-1'!G107</f>
        <v>100</v>
      </c>
      <c r="G74" s="45">
        <f>'Agenda-A-1'!F107</f>
        <v>2</v>
      </c>
      <c r="H74" s="17">
        <v>0</v>
      </c>
      <c r="I74" s="17">
        <v>0</v>
      </c>
      <c r="J74" s="17">
        <v>1</v>
      </c>
      <c r="K74" s="17">
        <v>0</v>
      </c>
      <c r="L74" s="17">
        <v>2</v>
      </c>
      <c r="M74" s="17">
        <v>1</v>
      </c>
      <c r="N74" s="17">
        <v>0</v>
      </c>
      <c r="O74" s="17">
        <v>1</v>
      </c>
      <c r="P74" s="17">
        <v>0</v>
      </c>
      <c r="Q74" s="17">
        <v>0</v>
      </c>
      <c r="R74" s="23">
        <f>(F74*0.75)/5+1</f>
        <v>16</v>
      </c>
    </row>
    <row r="75" spans="2:18" ht="11.25">
      <c r="B75" s="50" t="str">
        <f>'Agenda-A-1'!H108</f>
        <v>Salon B [S]</v>
      </c>
      <c r="C75" s="18">
        <f>'Agenda-A-1'!C108</f>
        <v>802.17</v>
      </c>
      <c r="D75" s="18" t="str">
        <f>'Agenda-A-1'!D108</f>
        <v>RPR #2</v>
      </c>
      <c r="E75" s="45" t="str">
        <f>'Agenda-A-1'!E108</f>
        <v>SR+HT</v>
      </c>
      <c r="F75" s="45">
        <f>'Agenda-A-1'!G108</f>
        <v>75</v>
      </c>
      <c r="G75" s="45">
        <f>'Agenda-A-1'!F108</f>
        <v>13</v>
      </c>
      <c r="H75" s="17">
        <v>0</v>
      </c>
      <c r="I75" s="17">
        <v>0</v>
      </c>
      <c r="J75" s="17">
        <v>1</v>
      </c>
      <c r="K75" s="17">
        <v>0</v>
      </c>
      <c r="L75" s="17">
        <v>1</v>
      </c>
      <c r="M75" s="17">
        <v>0</v>
      </c>
      <c r="N75" s="17">
        <v>0</v>
      </c>
      <c r="O75" s="17">
        <v>1</v>
      </c>
      <c r="P75" s="17">
        <v>0</v>
      </c>
      <c r="Q75" s="17">
        <v>0</v>
      </c>
      <c r="R75" s="23">
        <f>(F75*0.75)/5+1</f>
        <v>12.25</v>
      </c>
    </row>
    <row r="76" spans="2:18" ht="11.25">
      <c r="B76" s="50" t="str">
        <f>'Agenda-A-1'!H109</f>
        <v>Salon C [S]</v>
      </c>
      <c r="C76" s="18">
        <f>'Agenda-A-1'!C109</f>
        <v>802.17</v>
      </c>
      <c r="D76" s="18" t="str">
        <f>'Agenda-A-1'!D109</f>
        <v>RPR #3</v>
      </c>
      <c r="E76" s="45" t="str">
        <f>'Agenda-A-1'!E109</f>
        <v>SR+HT</v>
      </c>
      <c r="F76" s="45">
        <f>'Agenda-A-1'!G109</f>
        <v>50</v>
      </c>
      <c r="G76" s="45">
        <f>'Agenda-A-1'!F109</f>
        <v>7</v>
      </c>
      <c r="H76" s="17">
        <v>0</v>
      </c>
      <c r="I76" s="17">
        <v>1</v>
      </c>
      <c r="J76" s="17">
        <v>0</v>
      </c>
      <c r="K76" s="17">
        <v>0</v>
      </c>
      <c r="L76" s="17">
        <v>1</v>
      </c>
      <c r="M76" s="17">
        <v>0</v>
      </c>
      <c r="N76" s="17">
        <v>0</v>
      </c>
      <c r="O76" s="17">
        <v>1</v>
      </c>
      <c r="P76" s="17">
        <v>0</v>
      </c>
      <c r="Q76" s="17">
        <v>0</v>
      </c>
      <c r="R76" s="23">
        <f>(F76*0.75)/5+1</f>
        <v>8.5</v>
      </c>
    </row>
    <row r="77" spans="1:19" s="26" customFormat="1" ht="11.25">
      <c r="A77" s="19"/>
      <c r="B77" s="34" t="s">
        <v>58</v>
      </c>
      <c r="C77" s="96"/>
      <c r="D77" s="19"/>
      <c r="F77" s="27">
        <f>SUM(F42:F76)-F58</f>
        <v>1556</v>
      </c>
      <c r="G77" s="27"/>
      <c r="H77" s="27">
        <f aca="true" t="shared" si="4" ref="H77:N77">SUM(H42:H76)-H58</f>
        <v>1</v>
      </c>
      <c r="I77" s="27">
        <f t="shared" si="4"/>
        <v>15</v>
      </c>
      <c r="J77" s="27">
        <f t="shared" si="4"/>
        <v>9</v>
      </c>
      <c r="K77" s="27">
        <f t="shared" si="4"/>
        <v>0</v>
      </c>
      <c r="L77" s="27">
        <f t="shared" si="4"/>
        <v>16</v>
      </c>
      <c r="M77" s="27">
        <f t="shared" si="4"/>
        <v>3</v>
      </c>
      <c r="N77" s="27">
        <f t="shared" si="4"/>
        <v>0</v>
      </c>
      <c r="O77" s="27"/>
      <c r="P77" s="27">
        <f>SUM(P42:P76)-P58</f>
        <v>0</v>
      </c>
      <c r="Q77" s="27">
        <f>SUM(Q42:Q76)-Q58</f>
        <v>0</v>
      </c>
      <c r="R77" s="27">
        <f>SUM(R42:R76)-R58</f>
        <v>220.35</v>
      </c>
      <c r="S77" s="80"/>
    </row>
    <row r="78" spans="1:19" s="26" customFormat="1" ht="11.25">
      <c r="A78" s="19"/>
      <c r="B78" s="34"/>
      <c r="C78" s="96"/>
      <c r="D78" s="19"/>
      <c r="H78" s="28"/>
      <c r="I78" s="28"/>
      <c r="J78" s="28"/>
      <c r="K78" s="28"/>
      <c r="L78" s="28"/>
      <c r="M78" s="28"/>
      <c r="N78" s="28"/>
      <c r="P78" s="28"/>
      <c r="Q78" s="28"/>
      <c r="R78" s="27"/>
      <c r="S78" s="80"/>
    </row>
    <row r="79" spans="1:19" s="44" customFormat="1" ht="11.25">
      <c r="A79" s="40" t="str">
        <f>'Agenda-A-1'!A130</f>
        <v>Wed</v>
      </c>
      <c r="B79" s="70">
        <f>'Agenda-A-1'!A131</f>
        <v>37328</v>
      </c>
      <c r="C79" s="103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2"/>
      <c r="S79" s="84"/>
    </row>
    <row r="80" spans="1:19" s="45" customFormat="1" ht="11.25">
      <c r="A80" s="62"/>
      <c r="B80" s="50" t="str">
        <f>'Agenda-A-1'!H130</f>
        <v>Grand A</v>
      </c>
      <c r="C80" s="18">
        <f>'Agenda-A-1'!C130</f>
        <v>802.11</v>
      </c>
      <c r="D80" s="18" t="str">
        <f>'Agenda-A-1'!D130</f>
        <v>TGH</v>
      </c>
      <c r="E80" s="17" t="str">
        <f>'Agenda-A-1'!E130</f>
        <v>SR+HT+HM+PD</v>
      </c>
      <c r="F80" s="45">
        <f>'Agenda-A-1'!G130</f>
        <v>90</v>
      </c>
      <c r="G80" s="45">
        <f>'Agenda-A-1'!F130</f>
        <v>3</v>
      </c>
      <c r="H80" s="45">
        <v>0</v>
      </c>
      <c r="I80" s="45">
        <v>0</v>
      </c>
      <c r="J80" s="45">
        <v>1</v>
      </c>
      <c r="K80" s="45">
        <v>0</v>
      </c>
      <c r="L80" s="45">
        <v>1</v>
      </c>
      <c r="M80" s="45">
        <v>0</v>
      </c>
      <c r="N80" s="45">
        <v>0</v>
      </c>
      <c r="O80" s="45">
        <v>1</v>
      </c>
      <c r="P80" s="45">
        <v>0</v>
      </c>
      <c r="Q80" s="45">
        <v>0</v>
      </c>
      <c r="R80" s="64">
        <f>(F80*0.75)/5+1</f>
        <v>14.5</v>
      </c>
      <c r="S80" s="82"/>
    </row>
    <row r="81" spans="1:19" s="47" customFormat="1" ht="11.25">
      <c r="A81" s="61" t="s">
        <v>205</v>
      </c>
      <c r="B81" s="51"/>
      <c r="C81" s="61">
        <f>'Agenda-A-1'!C162</f>
        <v>802.11</v>
      </c>
      <c r="D81" s="61" t="str">
        <f>'Agenda-A-1'!D162</f>
        <v>TGE (QoS)</v>
      </c>
      <c r="E81" s="46" t="str">
        <f>'Agenda-A-1'!E162</f>
        <v>SR+HT+HM+PD+XC</v>
      </c>
      <c r="F81" s="46"/>
      <c r="G81" s="46"/>
      <c r="R81" s="63"/>
      <c r="S81" s="81"/>
    </row>
    <row r="82" spans="1:19" s="46" customFormat="1" ht="22.5">
      <c r="A82" s="65" t="s">
        <v>203</v>
      </c>
      <c r="B82" s="50" t="str">
        <f>'Agenda-A-1'!H131</f>
        <v>Grand F</v>
      </c>
      <c r="C82" s="18">
        <f>'Agenda-A-1'!C131</f>
        <v>802.11</v>
      </c>
      <c r="D82" s="18" t="str">
        <f>'Agenda-A-1'!D131</f>
        <v>TGE</v>
      </c>
      <c r="E82" s="45" t="str">
        <f>'Agenda-A-1'!E131</f>
        <v>SR+HT+HM+PD</v>
      </c>
      <c r="F82" s="45">
        <f>'Agenda-A-1'!G131</f>
        <v>180</v>
      </c>
      <c r="G82" s="45">
        <f>'Agenda-A-1'!F131</f>
        <v>20</v>
      </c>
      <c r="H82" s="46">
        <v>0</v>
      </c>
      <c r="I82" s="46">
        <v>0</v>
      </c>
      <c r="J82" s="46">
        <v>1</v>
      </c>
      <c r="K82" s="46">
        <v>0</v>
      </c>
      <c r="L82" s="46">
        <v>2</v>
      </c>
      <c r="M82" s="46">
        <v>1</v>
      </c>
      <c r="N82" s="46">
        <v>0</v>
      </c>
      <c r="O82" s="46">
        <v>2</v>
      </c>
      <c r="P82" s="46">
        <v>0</v>
      </c>
      <c r="Q82" s="46">
        <v>0</v>
      </c>
      <c r="R82" s="66">
        <f>(F82*0.75)/5+1</f>
        <v>28</v>
      </c>
      <c r="S82" s="83"/>
    </row>
    <row r="83" spans="1:19" s="46" customFormat="1" ht="11.25">
      <c r="A83" s="65"/>
      <c r="B83" s="51"/>
      <c r="C83" s="18">
        <f>'Agenda-A-1'!C154</f>
        <v>802.11</v>
      </c>
      <c r="D83" s="18" t="str">
        <f>'Agenda-A-1'!D154</f>
        <v>WLAN Full Working Group</v>
      </c>
      <c r="S83" s="83"/>
    </row>
    <row r="84" spans="1:19" s="47" customFormat="1" ht="11.25">
      <c r="A84" s="61"/>
      <c r="B84" s="51"/>
      <c r="C84" s="61">
        <f>'Agenda-A-1'!C163</f>
        <v>802.11</v>
      </c>
      <c r="D84" s="61" t="str">
        <f>'Agenda-A-1'!D163</f>
        <v>TGG</v>
      </c>
      <c r="E84" s="46"/>
      <c r="F84" s="46"/>
      <c r="G84" s="46"/>
      <c r="R84" s="63"/>
      <c r="S84" s="81"/>
    </row>
    <row r="85" spans="2:18" ht="11.25">
      <c r="B85" s="32" t="str">
        <f>'Agenda-A-1'!H132</f>
        <v>Grand D</v>
      </c>
      <c r="C85" s="18">
        <f>'Agenda-A-1'!C132</f>
        <v>802.11</v>
      </c>
      <c r="D85" s="18" t="str">
        <f>'Agenda-A-1'!D132</f>
        <v>TGF</v>
      </c>
      <c r="E85" s="17" t="str">
        <f>'Agenda-A-1'!E132</f>
        <v>SR</v>
      </c>
      <c r="F85" s="17">
        <f>'Agenda-A-1'!G132</f>
        <v>40</v>
      </c>
      <c r="G85" s="17">
        <f>'Agenda-A-1'!F132</f>
        <v>21</v>
      </c>
      <c r="H85" s="17">
        <v>0</v>
      </c>
      <c r="I85" s="17">
        <v>1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23">
        <f>(F85*0.75)/5+1</f>
        <v>7</v>
      </c>
    </row>
    <row r="86" spans="1:19" s="46" customFormat="1" ht="22.5">
      <c r="A86" s="65" t="s">
        <v>205</v>
      </c>
      <c r="B86" s="51" t="str">
        <f>'Agenda-A-1'!H133</f>
        <v>Wabash Cannonball</v>
      </c>
      <c r="C86" s="18" t="str">
        <f>'Agenda-A-1'!C133</f>
        <v>802 R-Reg</v>
      </c>
      <c r="D86" s="18" t="str">
        <f>'Agenda-A-1'!D133</f>
        <v>Radio Regulatory WG</v>
      </c>
      <c r="E86" s="46" t="str">
        <f>'Agenda-A-1'!E133</f>
        <v>SR+OH+XC</v>
      </c>
      <c r="F86" s="46">
        <f>'Agenda-A-1'!G133</f>
        <v>35</v>
      </c>
      <c r="G86" s="46">
        <f>'Agenda-A-1'!F133</f>
        <v>15</v>
      </c>
      <c r="H86" s="47">
        <v>1</v>
      </c>
      <c r="I86" s="47">
        <v>2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63">
        <f>(F86*0.5)/5+1</f>
        <v>4.5</v>
      </c>
      <c r="S86" s="83"/>
    </row>
    <row r="87" spans="1:19" s="47" customFormat="1" ht="11.25">
      <c r="A87" s="61"/>
      <c r="B87" s="52"/>
      <c r="C87" s="61">
        <f>'Agenda-A-1'!C159</f>
        <v>802.1</v>
      </c>
      <c r="D87" s="61" t="str">
        <f>'Agenda-A-1'!D159</f>
        <v>HILI WG</v>
      </c>
      <c r="S87" s="81"/>
    </row>
    <row r="88" spans="1:19" s="45" customFormat="1" ht="11.25">
      <c r="A88" s="62"/>
      <c r="B88" s="50" t="str">
        <f>'Agenda-A-1'!H134</f>
        <v>Illinois Central</v>
      </c>
      <c r="C88" s="18">
        <f>'Agenda-A-1'!C134</f>
        <v>802.15</v>
      </c>
      <c r="D88" s="18" t="str">
        <f>'Agenda-A-1'!D134</f>
        <v>TG2</v>
      </c>
      <c r="E88" s="45" t="str">
        <f>'Agenda-A-1'!E134</f>
        <v>SR+HT</v>
      </c>
      <c r="F88" s="45">
        <f>'Agenda-A-1'!G134</f>
        <v>50</v>
      </c>
      <c r="G88" s="45">
        <f>'Agenda-A-1'!F134</f>
        <v>1</v>
      </c>
      <c r="H88" s="45">
        <v>0</v>
      </c>
      <c r="I88" s="45">
        <v>1</v>
      </c>
      <c r="J88" s="45">
        <v>0</v>
      </c>
      <c r="K88" s="45">
        <v>0</v>
      </c>
      <c r="L88" s="45">
        <v>1</v>
      </c>
      <c r="M88" s="45">
        <v>0</v>
      </c>
      <c r="N88" s="45">
        <v>0</v>
      </c>
      <c r="O88" s="45">
        <v>1</v>
      </c>
      <c r="P88" s="45">
        <v>0</v>
      </c>
      <c r="Q88" s="45">
        <v>0</v>
      </c>
      <c r="R88" s="64">
        <f>(F88*0.75)/5+1</f>
        <v>8.5</v>
      </c>
      <c r="S88" s="82"/>
    </row>
    <row r="89" spans="1:19" s="47" customFormat="1" ht="11.25">
      <c r="A89" s="61"/>
      <c r="B89" s="52"/>
      <c r="C89" s="61" t="str">
        <f>'Agenda-A-1'!C157</f>
        <v>802 COEX</v>
      </c>
      <c r="D89" s="61" t="str">
        <f>'Agenda-A-1'!D157</f>
        <v>Wireless Coexistence TG</v>
      </c>
      <c r="R89" s="63"/>
      <c r="S89" s="81"/>
    </row>
    <row r="90" spans="2:18" ht="11.25">
      <c r="B90" s="32" t="str">
        <f>'Agenda-A-1'!H135</f>
        <v>New York Central</v>
      </c>
      <c r="C90" s="18">
        <f>'Agenda-A-1'!C135</f>
        <v>802.15</v>
      </c>
      <c r="D90" s="18" t="str">
        <f>'Agenda-A-1'!D135</f>
        <v>TG3</v>
      </c>
      <c r="E90" s="17" t="str">
        <f>'Agenda-A-1'!E135</f>
        <v>SR+HT</v>
      </c>
      <c r="F90" s="17">
        <f>'Agenda-A-1'!G135</f>
        <v>50</v>
      </c>
      <c r="G90" s="17">
        <f>'Agenda-A-1'!F135</f>
        <v>9</v>
      </c>
      <c r="H90" s="17">
        <v>0</v>
      </c>
      <c r="I90" s="17">
        <v>1</v>
      </c>
      <c r="J90" s="17">
        <v>0</v>
      </c>
      <c r="K90" s="17">
        <v>0</v>
      </c>
      <c r="L90" s="17">
        <v>1</v>
      </c>
      <c r="M90" s="17">
        <v>0</v>
      </c>
      <c r="N90" s="17">
        <v>0</v>
      </c>
      <c r="O90" s="17">
        <v>1</v>
      </c>
      <c r="P90" s="17">
        <v>0</v>
      </c>
      <c r="Q90" s="17">
        <v>0</v>
      </c>
      <c r="R90" s="23">
        <f>(F90*0.75)/5+1</f>
        <v>8.5</v>
      </c>
    </row>
    <row r="91" spans="2:18" ht="11.25">
      <c r="B91" s="50" t="str">
        <f>'Agenda-A-1'!H136</f>
        <v>Knickerbocker</v>
      </c>
      <c r="C91" s="18">
        <f>'Agenda-A-1'!C136</f>
        <v>802.15</v>
      </c>
      <c r="D91" s="18" t="str">
        <f>'Agenda-A-1'!D136</f>
        <v>TG4</v>
      </c>
      <c r="E91" s="45" t="str">
        <f>'Agenda-A-1'!E136</f>
        <v>SR+HT</v>
      </c>
      <c r="F91" s="45">
        <f>'Agenda-A-1'!G136</f>
        <v>30</v>
      </c>
      <c r="G91" s="45">
        <f>'Agenda-A-1'!F136</f>
        <v>11</v>
      </c>
      <c r="H91" s="17">
        <v>0</v>
      </c>
      <c r="I91" s="17">
        <v>1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1</v>
      </c>
      <c r="P91" s="17">
        <v>0</v>
      </c>
      <c r="Q91" s="17">
        <v>0</v>
      </c>
      <c r="R91" s="23">
        <f>(F91*0.75)/5+1</f>
        <v>5.5</v>
      </c>
    </row>
    <row r="92" spans="1:19" s="45" customFormat="1" ht="11.25">
      <c r="A92" s="62"/>
      <c r="B92" s="50" t="str">
        <f>'Agenda-A-1'!H138</f>
        <v>Grand B</v>
      </c>
      <c r="C92" s="18">
        <f>'Agenda-A-1'!C138</f>
        <v>802.1</v>
      </c>
      <c r="D92" s="18" t="str">
        <f>'Agenda-A-1'!D138</f>
        <v>Technical Plenary</v>
      </c>
      <c r="E92" s="45" t="str">
        <f>'Agenda-A-1'!E138</f>
        <v>SR+HT+HM+PD</v>
      </c>
      <c r="F92" s="45">
        <f>'Agenda-A-1'!G138</f>
        <v>80</v>
      </c>
      <c r="G92" s="45">
        <f>'Agenda-A-1'!F138</f>
        <v>5</v>
      </c>
      <c r="H92" s="45">
        <v>0</v>
      </c>
      <c r="I92" s="45">
        <v>0</v>
      </c>
      <c r="J92" s="45">
        <v>1</v>
      </c>
      <c r="K92" s="45">
        <v>0</v>
      </c>
      <c r="L92" s="45">
        <v>1</v>
      </c>
      <c r="M92" s="45">
        <v>0</v>
      </c>
      <c r="N92" s="45">
        <v>0</v>
      </c>
      <c r="O92" s="45">
        <v>1</v>
      </c>
      <c r="P92" s="45">
        <v>0</v>
      </c>
      <c r="Q92" s="45">
        <v>0</v>
      </c>
      <c r="R92" s="64">
        <f>(F92*0.5)/5+1</f>
        <v>9</v>
      </c>
      <c r="S92" s="82"/>
    </row>
    <row r="93" spans="1:19" s="47" customFormat="1" ht="11.25">
      <c r="A93" s="61"/>
      <c r="B93" s="52"/>
      <c r="C93" s="61">
        <f>'Agenda-A-1'!C168</f>
        <v>802.11</v>
      </c>
      <c r="D93" s="61" t="str">
        <f>'Agenda-A-1'!D168</f>
        <v>WNG SC</v>
      </c>
      <c r="R93" s="63"/>
      <c r="S93" s="81"/>
    </row>
    <row r="94" spans="1:19" s="45" customFormat="1" ht="11.25">
      <c r="A94" s="62"/>
      <c r="B94" s="50" t="str">
        <f>'Agenda-A-1'!H139</f>
        <v>Grand E</v>
      </c>
      <c r="C94" s="18">
        <f>'Agenda-A-1'!C139</f>
        <v>802.3</v>
      </c>
      <c r="D94" s="18" t="str">
        <f>'Agenda-A-1'!D139</f>
        <v>CSMA/CD - (EFM Copper+OAM)</v>
      </c>
      <c r="E94" s="45" t="str">
        <f>'Agenda-A-1'!E139</f>
        <v>SR+HT</v>
      </c>
      <c r="F94" s="45">
        <f>'Agenda-A-1'!G139</f>
        <v>90</v>
      </c>
      <c r="G94" s="45">
        <f>'Agenda-A-1'!F139</f>
        <v>6</v>
      </c>
      <c r="H94" s="45">
        <v>0</v>
      </c>
      <c r="I94" s="45">
        <v>0</v>
      </c>
      <c r="J94" s="45">
        <v>1</v>
      </c>
      <c r="K94" s="45">
        <v>0</v>
      </c>
      <c r="L94" s="45">
        <v>1</v>
      </c>
      <c r="M94" s="45">
        <v>0</v>
      </c>
      <c r="N94" s="45">
        <v>0</v>
      </c>
      <c r="O94" s="45">
        <v>1</v>
      </c>
      <c r="P94" s="45">
        <v>0</v>
      </c>
      <c r="Q94" s="45">
        <v>0</v>
      </c>
      <c r="R94" s="64">
        <f>(F94*0.5)/5+1</f>
        <v>10</v>
      </c>
      <c r="S94" s="82"/>
    </row>
    <row r="95" spans="1:19" s="47" customFormat="1" ht="11.25">
      <c r="A95" s="61"/>
      <c r="B95" s="52"/>
      <c r="C95" s="61">
        <f>'Agenda-A-1'!C160</f>
        <v>802.3</v>
      </c>
      <c r="D95" s="61" t="str">
        <f>'Agenda-A-1'!D160</f>
        <v>CSMA/CD - (EFM Copper)</v>
      </c>
      <c r="S95" s="81"/>
    </row>
    <row r="96" spans="1:19" s="47" customFormat="1" ht="11.25">
      <c r="A96" s="61"/>
      <c r="B96" s="50" t="str">
        <f>'Agenda-A-1'!H141</f>
        <v>Texas Special </v>
      </c>
      <c r="C96" s="18" t="str">
        <f>'Agenda-A-1'!C141</f>
        <v>802.0</v>
      </c>
      <c r="D96" s="18" t="str">
        <f>'Agenda-A-1'!D141</f>
        <v>Executive Sub-Committees</v>
      </c>
      <c r="E96" s="45" t="str">
        <f>'Agenda-A-1'!E141</f>
        <v>BR</v>
      </c>
      <c r="F96" s="45">
        <f>'Agenda-A-1'!G141</f>
        <v>18</v>
      </c>
      <c r="G96" s="45">
        <f>'Agenda-A-1'!F141</f>
        <v>10</v>
      </c>
      <c r="H96" s="47">
        <v>0</v>
      </c>
      <c r="I96" s="47">
        <v>1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23">
        <f aca="true" t="shared" si="5" ref="R96:R101">(F96*0.5)/5+1</f>
        <v>2.8</v>
      </c>
      <c r="S96" s="81"/>
    </row>
    <row r="97" spans="2:18" ht="11.25">
      <c r="B97" s="50" t="str">
        <f>'Agenda-A-1'!H142</f>
        <v>Frisco</v>
      </c>
      <c r="C97" s="18">
        <f>'Agenda-A-1'!C142</f>
        <v>802.3</v>
      </c>
      <c r="D97" s="18" t="str">
        <f>'Agenda-A-1'!D142</f>
        <v>CSMA/CD (10G-Breakout #1)</v>
      </c>
      <c r="E97" s="45" t="str">
        <f>'Agenda-A-1'!E142</f>
        <v>SR+HT</v>
      </c>
      <c r="F97" s="45">
        <f>'Agenda-A-1'!G142</f>
        <v>40</v>
      </c>
      <c r="G97" s="45">
        <f>'Agenda-A-1'!F142</f>
        <v>18</v>
      </c>
      <c r="H97" s="17">
        <v>0</v>
      </c>
      <c r="I97" s="17">
        <v>1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</v>
      </c>
      <c r="P97" s="17">
        <v>0</v>
      </c>
      <c r="Q97" s="17">
        <v>0</v>
      </c>
      <c r="R97" s="23">
        <f t="shared" si="5"/>
        <v>5</v>
      </c>
    </row>
    <row r="98" spans="2:18" ht="11.25">
      <c r="B98" s="50" t="str">
        <f>'Agenda-A-1'!H143</f>
        <v>Burlington</v>
      </c>
      <c r="C98" s="18">
        <f>'Agenda-A-1'!C143</f>
        <v>802.3</v>
      </c>
      <c r="D98" s="18" t="str">
        <f>'Agenda-A-1'!D143</f>
        <v>CSMA/CD (10G-Breakout #2)</v>
      </c>
      <c r="E98" s="45" t="str">
        <f>'Agenda-A-1'!E143</f>
        <v>SR+HT</v>
      </c>
      <c r="F98" s="45">
        <f>'Agenda-A-1'!G143</f>
        <v>30</v>
      </c>
      <c r="G98" s="45">
        <f>'Agenda-A-1'!F143</f>
        <v>17</v>
      </c>
      <c r="H98" s="45">
        <v>0</v>
      </c>
      <c r="I98" s="45">
        <v>1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1</v>
      </c>
      <c r="P98" s="45">
        <v>0</v>
      </c>
      <c r="Q98" s="45">
        <v>0</v>
      </c>
      <c r="R98" s="23">
        <f t="shared" si="5"/>
        <v>4</v>
      </c>
    </row>
    <row r="99" spans="2:18" ht="11.25">
      <c r="B99" s="50" t="str">
        <f>'Agenda-A-1'!H144</f>
        <v>Regency B</v>
      </c>
      <c r="C99" s="18">
        <f>'Agenda-A-1'!C144</f>
        <v>802.3</v>
      </c>
      <c r="D99" s="18" t="str">
        <f>'Agenda-A-1'!D144</f>
        <v>CSMA/CD - (DTE Power)</v>
      </c>
      <c r="E99" s="45" t="str">
        <f>'Agenda-A-1'!E144</f>
        <v>SR+HT</v>
      </c>
      <c r="F99" s="45">
        <f>'Agenda-A-1'!G144</f>
        <v>50</v>
      </c>
      <c r="G99" s="45">
        <f>'Agenda-A-1'!F144</f>
        <v>22</v>
      </c>
      <c r="H99" s="17">
        <v>0</v>
      </c>
      <c r="I99" s="17">
        <v>1</v>
      </c>
      <c r="J99" s="17">
        <v>0</v>
      </c>
      <c r="K99" s="17">
        <v>0</v>
      </c>
      <c r="L99" s="17">
        <v>1</v>
      </c>
      <c r="M99" s="17">
        <v>0</v>
      </c>
      <c r="N99" s="17">
        <v>0</v>
      </c>
      <c r="O99" s="17">
        <v>1</v>
      </c>
      <c r="P99" s="17">
        <v>0</v>
      </c>
      <c r="Q99" s="17">
        <v>0</v>
      </c>
      <c r="R99" s="23">
        <f>(F99*0.75)/5+1</f>
        <v>8.5</v>
      </c>
    </row>
    <row r="100" spans="2:18" ht="11.25">
      <c r="B100" s="50" t="str">
        <f>'Agenda-A-1'!H145</f>
        <v>Regency C</v>
      </c>
      <c r="C100" s="18">
        <f>'Agenda-A-1'!C145</f>
        <v>802.3</v>
      </c>
      <c r="D100" s="18" t="str">
        <f>'Agenda-A-1'!D145</f>
        <v>CSMA/CD - (EFM EPON)</v>
      </c>
      <c r="E100" s="45" t="str">
        <f>'Agenda-A-1'!E145</f>
        <v>SR+PD+HT+HM</v>
      </c>
      <c r="F100" s="45">
        <f>'Agenda-A-1'!G145</f>
        <v>270</v>
      </c>
      <c r="G100" s="45">
        <f>'Agenda-A-1'!F145</f>
        <v>19</v>
      </c>
      <c r="H100" s="17">
        <v>0</v>
      </c>
      <c r="I100" s="17">
        <v>0</v>
      </c>
      <c r="J100" s="17">
        <v>1</v>
      </c>
      <c r="K100" s="17">
        <v>0</v>
      </c>
      <c r="L100" s="17">
        <v>2</v>
      </c>
      <c r="M100" s="17">
        <v>1</v>
      </c>
      <c r="N100" s="17">
        <v>0</v>
      </c>
      <c r="O100" s="17">
        <v>1</v>
      </c>
      <c r="P100" s="17">
        <v>0</v>
      </c>
      <c r="Q100" s="17">
        <v>0</v>
      </c>
      <c r="R100" s="23">
        <f t="shared" si="5"/>
        <v>28</v>
      </c>
    </row>
    <row r="101" spans="2:18" ht="11.25">
      <c r="B101" s="50" t="str">
        <f>'Agenda-A-1'!H146</f>
        <v>Regency A</v>
      </c>
      <c r="C101" s="18">
        <f>'Agenda-A-1'!C146</f>
        <v>802.3</v>
      </c>
      <c r="D101" s="18" t="str">
        <f>'Agenda-A-1'!D146</f>
        <v>CSMA/CD - (EFM Fiber Optics)</v>
      </c>
      <c r="E101" s="45" t="str">
        <f>'Agenda-A-1'!E146</f>
        <v>SR+PD+HT+HM</v>
      </c>
      <c r="F101" s="45">
        <f>'Agenda-A-1'!G146</f>
        <v>90</v>
      </c>
      <c r="G101" s="45">
        <f>'Agenda-A-1'!F146</f>
        <v>16</v>
      </c>
      <c r="H101" s="17">
        <v>0</v>
      </c>
      <c r="I101" s="17">
        <v>0</v>
      </c>
      <c r="J101" s="17">
        <v>1</v>
      </c>
      <c r="K101" s="17">
        <v>0</v>
      </c>
      <c r="L101" s="17">
        <v>1</v>
      </c>
      <c r="M101" s="17">
        <v>0</v>
      </c>
      <c r="N101" s="17">
        <v>0</v>
      </c>
      <c r="O101" s="17">
        <v>1</v>
      </c>
      <c r="P101" s="17">
        <v>0</v>
      </c>
      <c r="Q101" s="17">
        <v>0</v>
      </c>
      <c r="R101" s="23">
        <f t="shared" si="5"/>
        <v>10</v>
      </c>
    </row>
    <row r="102" spans="2:18" ht="11.25">
      <c r="B102" s="50" t="str">
        <f>'Agenda-A-1'!H147</f>
        <v>Grand C</v>
      </c>
      <c r="C102" s="18">
        <f>'Agenda-A-1'!C147</f>
        <v>802.16</v>
      </c>
      <c r="D102" s="18" t="str">
        <f>'Agenda-A-1'!D147</f>
        <v>WirelessMAN TGa PHY</v>
      </c>
      <c r="E102" s="45" t="str">
        <f>'Agenda-A-1'!E147</f>
        <v>SR+HM+HT+PD</v>
      </c>
      <c r="F102" s="45">
        <f>'Agenda-A-1'!G147</f>
        <v>80</v>
      </c>
      <c r="G102" s="45">
        <f>'Agenda-A-1'!F147</f>
        <v>4</v>
      </c>
      <c r="H102" s="17">
        <v>0</v>
      </c>
      <c r="I102" s="17">
        <v>0</v>
      </c>
      <c r="J102" s="17">
        <v>1</v>
      </c>
      <c r="K102" s="17">
        <v>0</v>
      </c>
      <c r="L102" s="17">
        <v>1</v>
      </c>
      <c r="M102" s="17">
        <v>0</v>
      </c>
      <c r="N102" s="17">
        <v>0</v>
      </c>
      <c r="O102" s="17">
        <v>1</v>
      </c>
      <c r="P102" s="17">
        <v>0</v>
      </c>
      <c r="Q102" s="17">
        <v>0</v>
      </c>
      <c r="R102" s="23">
        <f aca="true" t="shared" si="6" ref="R102:R107">(F102*0.75)/5+1</f>
        <v>13</v>
      </c>
    </row>
    <row r="103" spans="2:18" ht="11.25">
      <c r="B103" s="50" t="str">
        <f>'Agenda-A-1'!H148</f>
        <v>Jefferson</v>
      </c>
      <c r="C103" s="18">
        <f>'Agenda-A-1'!C148</f>
        <v>802.16</v>
      </c>
      <c r="D103" s="18" t="str">
        <f>'Agenda-A-1'!D148</f>
        <v>WirelessMAN TGa MAC</v>
      </c>
      <c r="E103" s="45" t="str">
        <f>'Agenda-A-1'!E148</f>
        <v>SR+HT</v>
      </c>
      <c r="F103" s="45">
        <f>'Agenda-A-1'!G148</f>
        <v>30</v>
      </c>
      <c r="G103" s="45">
        <f>'Agenda-A-1'!F148</f>
        <v>12</v>
      </c>
      <c r="H103" s="17">
        <v>0</v>
      </c>
      <c r="I103" s="17">
        <v>1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1</v>
      </c>
      <c r="P103" s="17">
        <v>0</v>
      </c>
      <c r="Q103" s="17">
        <v>0</v>
      </c>
      <c r="R103" s="23">
        <f t="shared" si="6"/>
        <v>5.5</v>
      </c>
    </row>
    <row r="104" spans="2:18" ht="11.25">
      <c r="B104" s="50" t="str">
        <f>'Agenda-A-1'!H149</f>
        <v>Colorado Eagle</v>
      </c>
      <c r="C104" s="18">
        <f>'Agenda-A-1'!C149</f>
        <v>802.16</v>
      </c>
      <c r="D104" s="18" t="str">
        <f>'Agenda-A-1'!D149</f>
        <v>WirelessMAN TG2</v>
      </c>
      <c r="E104" s="45" t="str">
        <f>'Agenda-A-1'!E149</f>
        <v>BR</v>
      </c>
      <c r="F104" s="45">
        <f>'Agenda-A-1'!G149</f>
        <v>18</v>
      </c>
      <c r="G104" s="45">
        <f>'Agenda-A-1'!F149</f>
        <v>8</v>
      </c>
      <c r="H104" s="45">
        <v>0</v>
      </c>
      <c r="I104" s="45">
        <v>1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23">
        <f t="shared" si="6"/>
        <v>3.7</v>
      </c>
    </row>
    <row r="105" spans="2:18" ht="11.25">
      <c r="B105" s="50" t="str">
        <f>'Agenda-A-1'!H150</f>
        <v>Salon A [S]</v>
      </c>
      <c r="C105" s="18">
        <f>'Agenda-A-1'!C150</f>
        <v>802.17</v>
      </c>
      <c r="D105" s="18" t="str">
        <f>'Agenda-A-1'!D150</f>
        <v>RPR #1</v>
      </c>
      <c r="E105" s="45" t="str">
        <f>'Agenda-A-1'!E150</f>
        <v>SR+HT+HM+PD</v>
      </c>
      <c r="F105" s="45">
        <f>'Agenda-A-1'!G150</f>
        <v>100</v>
      </c>
      <c r="G105" s="45">
        <f>'Agenda-A-1'!F150</f>
        <v>2</v>
      </c>
      <c r="H105" s="45">
        <v>0</v>
      </c>
      <c r="I105" s="45">
        <v>0</v>
      </c>
      <c r="J105" s="45">
        <v>1</v>
      </c>
      <c r="K105" s="45">
        <v>0</v>
      </c>
      <c r="L105" s="45">
        <v>2</v>
      </c>
      <c r="M105" s="45">
        <v>1</v>
      </c>
      <c r="N105" s="45">
        <v>0</v>
      </c>
      <c r="O105" s="45">
        <v>1</v>
      </c>
      <c r="P105" s="45">
        <v>0</v>
      </c>
      <c r="Q105" s="45">
        <v>0</v>
      </c>
      <c r="R105" s="23">
        <f t="shared" si="6"/>
        <v>16</v>
      </c>
    </row>
    <row r="106" spans="2:18" ht="11.25">
      <c r="B106" s="50" t="str">
        <f>'Agenda-A-1'!H151</f>
        <v>Salon B [S]</v>
      </c>
      <c r="C106" s="18">
        <f>'Agenda-A-1'!C151</f>
        <v>802.17</v>
      </c>
      <c r="D106" s="18" t="str">
        <f>'Agenda-A-1'!D151</f>
        <v>RPR #2</v>
      </c>
      <c r="E106" s="45" t="str">
        <f>'Agenda-A-1'!E151</f>
        <v>SR+HT</v>
      </c>
      <c r="F106" s="45">
        <f>'Agenda-A-1'!G151</f>
        <v>75</v>
      </c>
      <c r="G106" s="45">
        <f>'Agenda-A-1'!F151</f>
        <v>13</v>
      </c>
      <c r="H106" s="17">
        <v>0</v>
      </c>
      <c r="I106" s="17">
        <v>0</v>
      </c>
      <c r="J106" s="17">
        <v>1</v>
      </c>
      <c r="K106" s="17">
        <v>0</v>
      </c>
      <c r="L106" s="17">
        <v>1</v>
      </c>
      <c r="M106" s="17">
        <v>0</v>
      </c>
      <c r="N106" s="17">
        <v>0</v>
      </c>
      <c r="O106" s="17">
        <v>1</v>
      </c>
      <c r="P106" s="17">
        <v>0</v>
      </c>
      <c r="Q106" s="17">
        <v>0</v>
      </c>
      <c r="R106" s="23">
        <f t="shared" si="6"/>
        <v>12.25</v>
      </c>
    </row>
    <row r="107" spans="1:19" s="45" customFormat="1" ht="11.25">
      <c r="A107" s="62"/>
      <c r="B107" s="50" t="str">
        <f>'Agenda-A-1'!H152</f>
        <v>Salon C [S]</v>
      </c>
      <c r="C107" s="18">
        <f>'Agenda-A-1'!C152</f>
        <v>802.17</v>
      </c>
      <c r="D107" s="18" t="str">
        <f>'Agenda-A-1'!D152</f>
        <v>RPR #3</v>
      </c>
      <c r="E107" s="45" t="str">
        <f>'Agenda-A-1'!E152</f>
        <v>SR+HT</v>
      </c>
      <c r="F107" s="45">
        <f>'Agenda-A-1'!G152</f>
        <v>50</v>
      </c>
      <c r="G107" s="45">
        <f>'Agenda-A-1'!F152</f>
        <v>7</v>
      </c>
      <c r="H107" s="45">
        <v>0</v>
      </c>
      <c r="I107" s="45">
        <v>1</v>
      </c>
      <c r="J107" s="45">
        <v>0</v>
      </c>
      <c r="K107" s="45">
        <v>0</v>
      </c>
      <c r="L107" s="45">
        <v>1</v>
      </c>
      <c r="M107" s="45">
        <v>0</v>
      </c>
      <c r="N107" s="45">
        <v>0</v>
      </c>
      <c r="O107" s="45">
        <v>1</v>
      </c>
      <c r="P107" s="45">
        <v>0</v>
      </c>
      <c r="Q107" s="45">
        <v>0</v>
      </c>
      <c r="R107" s="64">
        <f t="shared" si="6"/>
        <v>8.5</v>
      </c>
      <c r="S107" s="82"/>
    </row>
    <row r="108" spans="1:19" s="47" customFormat="1" ht="33.75">
      <c r="A108" s="61" t="s">
        <v>204</v>
      </c>
      <c r="B108" s="50" t="str">
        <f>'Agenda-A-1'!H155</f>
        <v>Illinois+New York</v>
      </c>
      <c r="C108" s="18">
        <f>'Agenda-A-1'!C155</f>
        <v>802.15</v>
      </c>
      <c r="D108" s="18" t="str">
        <f>'Agenda-A-1'!D155</f>
        <v>WPAN Full Working Group</v>
      </c>
      <c r="E108" s="45" t="str">
        <f>'Agenda-A-1'!E155</f>
        <v>SR+HT+HM+PD</v>
      </c>
      <c r="F108" s="45">
        <f>'Agenda-A-1'!G155</f>
        <v>150</v>
      </c>
      <c r="G108" s="45">
        <f>'Agenda-A-1'!F155</f>
        <v>1</v>
      </c>
      <c r="H108" s="47">
        <v>0</v>
      </c>
      <c r="I108" s="47">
        <v>0</v>
      </c>
      <c r="J108" s="47">
        <v>1</v>
      </c>
      <c r="K108" s="47">
        <v>0</v>
      </c>
      <c r="L108" s="47">
        <v>2</v>
      </c>
      <c r="M108" s="47">
        <v>1</v>
      </c>
      <c r="N108" s="47">
        <v>0</v>
      </c>
      <c r="O108" s="47">
        <v>1</v>
      </c>
      <c r="P108" s="47">
        <v>0</v>
      </c>
      <c r="Q108" s="47">
        <v>0</v>
      </c>
      <c r="R108" s="64">
        <f>(F108*0.5)/5+1</f>
        <v>16</v>
      </c>
      <c r="S108" s="81"/>
    </row>
    <row r="109" spans="1:18" ht="11.25">
      <c r="A109" s="18" t="s">
        <v>205</v>
      </c>
      <c r="B109" s="50" t="str">
        <f>'Agenda-A-1'!H161</f>
        <v>Missouri Pacific</v>
      </c>
      <c r="C109" s="18">
        <f>'Agenda-A-1'!C161</f>
        <v>802.3</v>
      </c>
      <c r="D109" s="18" t="str">
        <f>'Agenda-A-1'!D161</f>
        <v>CSMA/CD - (EFM OAM)</v>
      </c>
      <c r="E109" s="45" t="str">
        <f>'Agenda-A-1'!E161</f>
        <v>SR+XC</v>
      </c>
      <c r="F109" s="45">
        <f>'Agenda-A-1'!G161</f>
        <v>40</v>
      </c>
      <c r="G109" s="45">
        <f>'Agenda-A-1'!F161</f>
        <v>14</v>
      </c>
      <c r="H109" s="17">
        <v>0</v>
      </c>
      <c r="I109" s="17">
        <v>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23">
        <f>(F109*0.5)/5+1</f>
        <v>5</v>
      </c>
    </row>
    <row r="110" spans="1:19" s="112" customFormat="1" ht="11.25">
      <c r="A110" s="109" t="s">
        <v>205</v>
      </c>
      <c r="B110" s="110" t="str">
        <f>'Agenda-A-1'!H170</f>
        <v>Midnight Special</v>
      </c>
      <c r="C110" s="111" t="str">
        <f>'Agenda-A-1'!C170</f>
        <v>802 R-Reg</v>
      </c>
      <c r="D110" s="109" t="str">
        <f>'Agenda-A-1'!D170</f>
        <v>Radio Regulatory WG</v>
      </c>
      <c r="E110" s="112" t="str">
        <f>'Agenda-A-1'!E170</f>
        <v>BR+XC</v>
      </c>
      <c r="F110" s="112">
        <f>'Agenda-A-1'!G170</f>
        <v>20</v>
      </c>
      <c r="G110" s="112">
        <f>'Agenda-A-1'!F170</f>
        <v>23</v>
      </c>
      <c r="H110" s="112">
        <v>0</v>
      </c>
      <c r="I110" s="112">
        <v>1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3">
        <f>(F110*0.5)/5+1</f>
        <v>3</v>
      </c>
      <c r="S110" s="114"/>
    </row>
    <row r="111" spans="2:18" ht="11.25">
      <c r="B111" s="50" t="str">
        <f>'Agenda-A-1'!H172</f>
        <v>Grand Hall</v>
      </c>
      <c r="C111" s="18">
        <f>'Agenda-A-1'!C172</f>
        <v>802</v>
      </c>
      <c r="D111" s="18" t="str">
        <f>'Agenda-A-1'!D172</f>
        <v>Social Reception</v>
      </c>
      <c r="E111" s="45" t="str">
        <f>'Agenda-A-1'!E172</f>
        <v>REC</v>
      </c>
      <c r="F111" s="45">
        <v>800</v>
      </c>
      <c r="G111" s="45">
        <f>'Agenda-A-1'!F172</f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1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23">
        <v>0</v>
      </c>
    </row>
    <row r="112" spans="1:19" s="26" customFormat="1" ht="11.25">
      <c r="A112" s="19"/>
      <c r="B112" s="34" t="s">
        <v>58</v>
      </c>
      <c r="C112" s="96"/>
      <c r="D112" s="19"/>
      <c r="F112" s="26">
        <f>SUM(F80:F111)-F111-F88-F90</f>
        <v>1606</v>
      </c>
      <c r="H112" s="26">
        <f aca="true" t="shared" si="7" ref="H112:R112">SUM(H80:H111)-H111-H88-H90</f>
        <v>1</v>
      </c>
      <c r="I112" s="26">
        <f t="shared" si="7"/>
        <v>13</v>
      </c>
      <c r="J112" s="26">
        <f t="shared" si="7"/>
        <v>10</v>
      </c>
      <c r="K112" s="26">
        <f t="shared" si="7"/>
        <v>0</v>
      </c>
      <c r="L112" s="26">
        <f>SUM(L80:L111)-L88-L90</f>
        <v>17</v>
      </c>
      <c r="M112" s="26">
        <f t="shared" si="7"/>
        <v>4</v>
      </c>
      <c r="N112" s="26">
        <f t="shared" si="7"/>
        <v>0</v>
      </c>
      <c r="P112" s="26">
        <f t="shared" si="7"/>
        <v>0</v>
      </c>
      <c r="Q112" s="26">
        <f t="shared" si="7"/>
        <v>0</v>
      </c>
      <c r="R112" s="27">
        <f t="shared" si="7"/>
        <v>219.75</v>
      </c>
      <c r="S112" s="80"/>
    </row>
    <row r="113" spans="1:19" s="26" customFormat="1" ht="11.25">
      <c r="A113" s="19"/>
      <c r="B113" s="34"/>
      <c r="C113" s="96"/>
      <c r="D113" s="19"/>
      <c r="H113" s="28"/>
      <c r="I113" s="28"/>
      <c r="J113" s="28"/>
      <c r="K113" s="28"/>
      <c r="L113" s="28"/>
      <c r="M113" s="28"/>
      <c r="N113" s="28"/>
      <c r="P113" s="28"/>
      <c r="Q113" s="28"/>
      <c r="R113" s="27"/>
      <c r="S113" s="80"/>
    </row>
    <row r="114" spans="1:19" s="41" customFormat="1" ht="11.25">
      <c r="A114" s="40" t="str">
        <f>'Agenda-A-1'!A181</f>
        <v>Thurs</v>
      </c>
      <c r="B114" s="70">
        <f>'Agenda-A-1'!A182</f>
        <v>37329</v>
      </c>
      <c r="C114" s="103"/>
      <c r="D114" s="40"/>
      <c r="R114" s="42"/>
      <c r="S114" s="84"/>
    </row>
    <row r="115" spans="1:19" s="45" customFormat="1" ht="11.25">
      <c r="A115" s="62"/>
      <c r="B115" s="50" t="str">
        <f>'Agenda-A-1'!H181</f>
        <v>Colorado Eagle</v>
      </c>
      <c r="C115" s="18">
        <f>'Agenda-A-1'!C181</f>
        <v>802.11</v>
      </c>
      <c r="D115" s="18" t="str">
        <f>'Agenda-A-1'!D181</f>
        <v>WG Chair's Advisory Committee Meeting</v>
      </c>
      <c r="E115" s="45" t="str">
        <f>'Agenda-A-1'!E181</f>
        <v>BR</v>
      </c>
      <c r="F115" s="45">
        <f>'Agenda-A-1'!G181</f>
        <v>18</v>
      </c>
      <c r="G115" s="45">
        <f>'Agenda-A-1'!F181</f>
        <v>8</v>
      </c>
      <c r="H115" s="45">
        <v>0</v>
      </c>
      <c r="I115" s="45">
        <v>1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64">
        <f>(F115*0.75)/5+1</f>
        <v>3.7</v>
      </c>
      <c r="S115" s="82"/>
    </row>
    <row r="116" spans="1:19" s="46" customFormat="1" ht="11.25">
      <c r="A116" s="65"/>
      <c r="B116" s="51"/>
      <c r="C116" s="18">
        <f>'Agenda-A-1'!C203</f>
        <v>802.16</v>
      </c>
      <c r="D116" s="18" t="str">
        <f>'Agenda-A-1'!D203</f>
        <v>WirelessMAN TG2</v>
      </c>
      <c r="R116" s="66"/>
      <c r="S116" s="83"/>
    </row>
    <row r="117" spans="1:19" s="47" customFormat="1" ht="11.25">
      <c r="A117" s="61"/>
      <c r="B117" s="52"/>
      <c r="C117" s="18">
        <f>'Agenda-A-1'!C224</f>
        <v>802.16</v>
      </c>
      <c r="D117" s="18" t="str">
        <f>'Agenda-A-1'!D224</f>
        <v>WirelessMAN (Editor's Mtg)</v>
      </c>
      <c r="R117" s="63"/>
      <c r="S117" s="81"/>
    </row>
    <row r="118" spans="1:19" s="46" customFormat="1" ht="11.25">
      <c r="A118" s="65"/>
      <c r="B118" s="50" t="str">
        <f>'Agenda-A-1'!H182</f>
        <v>Texas Special</v>
      </c>
      <c r="C118" s="18">
        <f>'Agenda-A-1'!C182</f>
        <v>802.15</v>
      </c>
      <c r="D118" s="18" t="str">
        <f>'Agenda-A-1'!D182</f>
        <v>Advisory Committee Meeting</v>
      </c>
      <c r="E118" s="45" t="str">
        <f>'Agenda-A-1'!E182</f>
        <v>BR</v>
      </c>
      <c r="F118" s="45">
        <f>'Agenda-A-1'!G182</f>
        <v>18</v>
      </c>
      <c r="G118" s="45">
        <f>'Agenda-A-1'!F182</f>
        <v>10</v>
      </c>
      <c r="H118" s="46">
        <v>0</v>
      </c>
      <c r="I118" s="46">
        <v>1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66">
        <f>(F118*0.5)/5+1</f>
        <v>2.8</v>
      </c>
      <c r="S118" s="83"/>
    </row>
    <row r="119" spans="1:19" s="46" customFormat="1" ht="11.25">
      <c r="A119" s="65"/>
      <c r="B119" s="51"/>
      <c r="C119" s="18" t="str">
        <f>'Agenda-A-1'!C200</f>
        <v>802.0</v>
      </c>
      <c r="D119" s="18" t="str">
        <f>'Agenda-A-1'!D200</f>
        <v>Executive Sub-Committees</v>
      </c>
      <c r="E119" s="46" t="str">
        <f>'Agenda-A-1'!E200</f>
        <v>BR</v>
      </c>
      <c r="S119" s="83"/>
    </row>
    <row r="120" spans="1:19" s="47" customFormat="1" ht="11.25">
      <c r="A120" s="61"/>
      <c r="B120" s="52"/>
      <c r="C120" s="18">
        <f>'Agenda-A-1'!C222</f>
        <v>802</v>
      </c>
      <c r="D120" s="18" t="str">
        <f>'Agenda-A-1'!D222</f>
        <v>RAC Meeting</v>
      </c>
      <c r="E120" s="47" t="str">
        <f>'Agenda-A-1'!E222</f>
        <v>BR</v>
      </c>
      <c r="R120" s="63"/>
      <c r="S120" s="81"/>
    </row>
    <row r="121" spans="1:18" ht="15" customHeight="1">
      <c r="A121" s="18" t="s">
        <v>205</v>
      </c>
      <c r="B121" s="32" t="str">
        <f>'Agenda-A-1'!H184</f>
        <v>Wabash Cannonball</v>
      </c>
      <c r="C121" s="18">
        <f>'Agenda-A-1'!C184</f>
        <v>802.1</v>
      </c>
      <c r="D121" s="18" t="str">
        <f>'Agenda-A-1'!D184</f>
        <v>HILI WG</v>
      </c>
      <c r="E121" s="17" t="str">
        <f>'Agenda-A-1'!E184</f>
        <v>SR+OH+XC</v>
      </c>
      <c r="F121" s="17">
        <f>'Agenda-A-1'!G184</f>
        <v>35</v>
      </c>
      <c r="G121" s="17">
        <f>'Agenda-A-1'!F184</f>
        <v>15</v>
      </c>
      <c r="H121" s="17">
        <v>1</v>
      </c>
      <c r="I121" s="17">
        <v>2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23">
        <f>(F121*0.5)/5+1</f>
        <v>4.5</v>
      </c>
    </row>
    <row r="122" spans="1:19" s="47" customFormat="1" ht="11.25">
      <c r="A122" s="61"/>
      <c r="B122" s="51" t="str">
        <f>'Agenda-A-1'!H185</f>
        <v>Regency A</v>
      </c>
      <c r="C122" s="18">
        <f>'Agenda-A-1'!C185</f>
        <v>802.3</v>
      </c>
      <c r="D122" s="18" t="str">
        <f>'Agenda-A-1'!D185</f>
        <v>CSMA/CD - (10G Closing Plenary)</v>
      </c>
      <c r="E122" s="46" t="str">
        <f>'Agenda-A-1'!E185</f>
        <v>SR+PD+HT+HM</v>
      </c>
      <c r="F122" s="46">
        <f>'Agenda-A-1'!G185</f>
        <v>90</v>
      </c>
      <c r="G122" s="46">
        <f>'Agenda-A-1'!F185</f>
        <v>16</v>
      </c>
      <c r="H122" s="47">
        <v>0</v>
      </c>
      <c r="I122" s="47">
        <v>0</v>
      </c>
      <c r="J122" s="47">
        <v>1</v>
      </c>
      <c r="K122" s="47">
        <v>0</v>
      </c>
      <c r="L122" s="47">
        <v>1</v>
      </c>
      <c r="M122" s="47">
        <v>0</v>
      </c>
      <c r="N122" s="47">
        <v>0</v>
      </c>
      <c r="O122" s="47">
        <v>1</v>
      </c>
      <c r="P122" s="47">
        <v>0</v>
      </c>
      <c r="Q122" s="47">
        <v>0</v>
      </c>
      <c r="R122" s="23">
        <f>(F122*0.5)/5+1</f>
        <v>10</v>
      </c>
      <c r="S122" s="81"/>
    </row>
    <row r="123" spans="2:18" ht="11.25">
      <c r="B123" s="32" t="str">
        <f>'Agenda-A-1'!H186</f>
        <v>Regency B</v>
      </c>
      <c r="C123" s="18">
        <f>'Agenda-A-1'!C186</f>
        <v>802.3</v>
      </c>
      <c r="D123" s="18" t="str">
        <f>'Agenda-A-1'!D186</f>
        <v>CSMA/CD - (DTE Power)</v>
      </c>
      <c r="E123" s="17" t="str">
        <f>'Agenda-A-1'!E186</f>
        <v>SR+HT</v>
      </c>
      <c r="F123" s="17">
        <f>'Agenda-A-1'!G186</f>
        <v>50</v>
      </c>
      <c r="G123" s="17">
        <f>'Agenda-A-1'!F186</f>
        <v>22</v>
      </c>
      <c r="H123" s="17">
        <v>0</v>
      </c>
      <c r="I123" s="17">
        <v>1</v>
      </c>
      <c r="J123" s="17">
        <v>0</v>
      </c>
      <c r="K123" s="17">
        <v>0</v>
      </c>
      <c r="L123" s="17">
        <v>1</v>
      </c>
      <c r="M123" s="17">
        <v>0</v>
      </c>
      <c r="N123" s="17">
        <v>0</v>
      </c>
      <c r="O123" s="17">
        <v>1</v>
      </c>
      <c r="P123" s="17">
        <v>0</v>
      </c>
      <c r="Q123" s="17">
        <v>0</v>
      </c>
      <c r="R123" s="23">
        <f>(F123*0.75)/5+1</f>
        <v>8.5</v>
      </c>
    </row>
    <row r="124" spans="1:19" s="47" customFormat="1" ht="11.25">
      <c r="A124" s="61"/>
      <c r="B124" s="51" t="str">
        <f>'Agenda-A-1'!H187</f>
        <v>Regency C</v>
      </c>
      <c r="C124" s="18">
        <f>'Agenda-A-1'!C187</f>
        <v>802.3</v>
      </c>
      <c r="D124" s="18" t="str">
        <f>'Agenda-A-1'!D187</f>
        <v>CSMA/CD - (EFM Closing Plenary)</v>
      </c>
      <c r="E124" s="46" t="str">
        <f>'Agenda-A-1'!E187</f>
        <v>SR+PD+HT+HM</v>
      </c>
      <c r="F124" s="46">
        <f>'Agenda-A-1'!G187</f>
        <v>270</v>
      </c>
      <c r="G124" s="46">
        <f>'Agenda-A-1'!F187</f>
        <v>19</v>
      </c>
      <c r="H124" s="47">
        <v>0</v>
      </c>
      <c r="I124" s="47">
        <v>0</v>
      </c>
      <c r="J124" s="47">
        <v>0</v>
      </c>
      <c r="K124" s="47">
        <v>1</v>
      </c>
      <c r="L124" s="47">
        <v>2</v>
      </c>
      <c r="M124" s="47">
        <v>1</v>
      </c>
      <c r="N124" s="47">
        <v>0</v>
      </c>
      <c r="O124" s="47">
        <v>1</v>
      </c>
      <c r="P124" s="47">
        <v>0</v>
      </c>
      <c r="Q124" s="47">
        <v>0</v>
      </c>
      <c r="R124" s="23">
        <f>(F124*0.5)/5+1</f>
        <v>28</v>
      </c>
      <c r="S124" s="81"/>
    </row>
    <row r="125" spans="2:18" ht="11.25">
      <c r="B125" s="50" t="str">
        <f>'Agenda-A-1'!H188</f>
        <v>Grand DE</v>
      </c>
      <c r="C125" s="18">
        <f>'Agenda-A-1'!C188</f>
        <v>802.11</v>
      </c>
      <c r="D125" s="18" t="str">
        <f>'Agenda-A-1'!D188</f>
        <v>TGE (QoS)</v>
      </c>
      <c r="E125" s="45" t="str">
        <f>'Agenda-A-1'!E188</f>
        <v>SR+HT+HM+PD</v>
      </c>
      <c r="F125" s="45">
        <f>'Agenda-A-1'!G188</f>
        <v>140</v>
      </c>
      <c r="G125" s="45">
        <f>'Agenda-A-1'!F188</f>
        <v>6</v>
      </c>
      <c r="H125" s="17">
        <v>0</v>
      </c>
      <c r="I125" s="17">
        <v>0</v>
      </c>
      <c r="J125" s="17">
        <v>1</v>
      </c>
      <c r="K125" s="17">
        <v>0</v>
      </c>
      <c r="L125" s="17">
        <v>2</v>
      </c>
      <c r="M125" s="17">
        <v>1</v>
      </c>
      <c r="N125" s="17">
        <v>0</v>
      </c>
      <c r="O125" s="17">
        <v>1</v>
      </c>
      <c r="P125" s="17">
        <v>0</v>
      </c>
      <c r="Q125" s="17">
        <v>0</v>
      </c>
      <c r="R125" s="23">
        <f aca="true" t="shared" si="8" ref="R125:R130">(F125*0.75)/5+1</f>
        <v>22</v>
      </c>
    </row>
    <row r="126" spans="1:19" s="47" customFormat="1" ht="11.25">
      <c r="A126" s="65"/>
      <c r="B126" s="50" t="str">
        <f>'Agenda-A-1'!H189</f>
        <v>Salon A [S]</v>
      </c>
      <c r="C126" s="18">
        <f>'Agenda-A-1'!C189</f>
        <v>802.17</v>
      </c>
      <c r="D126" s="18" t="str">
        <f>'Agenda-A-1'!D189</f>
        <v>RPR #1</v>
      </c>
      <c r="E126" s="45" t="str">
        <f>'Agenda-A-1'!E189</f>
        <v>SR+HT+HM+PD</v>
      </c>
      <c r="F126" s="45">
        <f>'Agenda-A-1'!G189</f>
        <v>100</v>
      </c>
      <c r="G126" s="45">
        <f>'Agenda-A-1'!F189</f>
        <v>2</v>
      </c>
      <c r="H126" s="46">
        <v>0</v>
      </c>
      <c r="I126" s="46">
        <v>0</v>
      </c>
      <c r="J126" s="46">
        <v>1</v>
      </c>
      <c r="K126" s="46">
        <v>0</v>
      </c>
      <c r="L126" s="46">
        <v>2</v>
      </c>
      <c r="M126" s="46">
        <v>1</v>
      </c>
      <c r="N126" s="46">
        <v>0</v>
      </c>
      <c r="O126" s="46">
        <v>1</v>
      </c>
      <c r="P126" s="46">
        <v>0</v>
      </c>
      <c r="Q126" s="46">
        <v>0</v>
      </c>
      <c r="R126" s="63">
        <f t="shared" si="8"/>
        <v>16</v>
      </c>
      <c r="S126" s="81"/>
    </row>
    <row r="127" spans="2:18" ht="11.25">
      <c r="B127" s="50" t="str">
        <f>'Agenda-A-1'!H190</f>
        <v>Salon B [S]</v>
      </c>
      <c r="C127" s="18">
        <f>'Agenda-A-1'!C190</f>
        <v>802.17</v>
      </c>
      <c r="D127" s="18" t="str">
        <f>'Agenda-A-1'!D190</f>
        <v>RPR #2</v>
      </c>
      <c r="E127" s="45" t="str">
        <f>'Agenda-A-1'!E190</f>
        <v>SR+HT</v>
      </c>
      <c r="F127" s="45">
        <f>'Agenda-A-1'!G190</f>
        <v>75</v>
      </c>
      <c r="G127" s="45">
        <f>'Agenda-A-1'!F190</f>
        <v>13</v>
      </c>
      <c r="H127" s="17">
        <v>0</v>
      </c>
      <c r="I127" s="17">
        <v>0</v>
      </c>
      <c r="J127" s="17">
        <v>1</v>
      </c>
      <c r="K127" s="17">
        <v>0</v>
      </c>
      <c r="L127" s="17">
        <v>1</v>
      </c>
      <c r="M127" s="17">
        <v>0</v>
      </c>
      <c r="N127" s="17">
        <v>0</v>
      </c>
      <c r="O127" s="17">
        <v>1</v>
      </c>
      <c r="P127" s="17">
        <v>0</v>
      </c>
      <c r="Q127" s="17">
        <v>0</v>
      </c>
      <c r="R127" s="23">
        <f t="shared" si="8"/>
        <v>12.25</v>
      </c>
    </row>
    <row r="128" spans="2:18" ht="11.25">
      <c r="B128" s="32" t="str">
        <f>'Agenda-A-1'!H191</f>
        <v>Breakout #1 [S]</v>
      </c>
      <c r="C128" s="18">
        <f>'Agenda-A-1'!C191</f>
        <v>802.17</v>
      </c>
      <c r="D128" s="18" t="str">
        <f>'Agenda-A-1'!D191</f>
        <v>RPR #3</v>
      </c>
      <c r="E128" s="17" t="str">
        <f>'Agenda-A-1'!E191</f>
        <v>SR</v>
      </c>
      <c r="F128" s="17">
        <f>'Agenda-A-1'!G191</f>
        <v>35</v>
      </c>
      <c r="G128" s="17">
        <f>'Agenda-A-1'!F191</f>
        <v>7</v>
      </c>
      <c r="H128" s="17">
        <v>0</v>
      </c>
      <c r="I128" s="17">
        <v>1</v>
      </c>
      <c r="J128" s="17">
        <v>0</v>
      </c>
      <c r="K128" s="17">
        <v>0</v>
      </c>
      <c r="L128" s="17">
        <v>1</v>
      </c>
      <c r="M128" s="17">
        <v>0</v>
      </c>
      <c r="N128" s="17">
        <v>0</v>
      </c>
      <c r="O128" s="17">
        <v>1</v>
      </c>
      <c r="P128" s="17">
        <v>0</v>
      </c>
      <c r="Q128" s="17">
        <v>0</v>
      </c>
      <c r="R128" s="23">
        <f t="shared" si="8"/>
        <v>6.25</v>
      </c>
    </row>
    <row r="129" spans="1:19" s="47" customFormat="1" ht="11.25">
      <c r="A129" s="61"/>
      <c r="B129" s="51" t="str">
        <f>'Agenda-A-1'!H193</f>
        <v>Frisco+Burlington</v>
      </c>
      <c r="C129" s="18">
        <f>'Agenda-A-1'!C193</f>
        <v>802.11</v>
      </c>
      <c r="D129" s="18" t="str">
        <f>'Agenda-A-1'!D193</f>
        <v>TGF</v>
      </c>
      <c r="E129" s="46" t="str">
        <f>'Agenda-A-1'!E193</f>
        <v>SR+HT</v>
      </c>
      <c r="F129" s="46">
        <f>'Agenda-A-1'!G193</f>
        <v>40</v>
      </c>
      <c r="G129" s="46">
        <f>'Agenda-A-1'!F193</f>
        <v>18</v>
      </c>
      <c r="H129" s="47">
        <v>0</v>
      </c>
      <c r="I129" s="47">
        <v>1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1</v>
      </c>
      <c r="P129" s="47">
        <v>0</v>
      </c>
      <c r="Q129" s="47">
        <v>0</v>
      </c>
      <c r="R129" s="23">
        <f t="shared" si="8"/>
        <v>7</v>
      </c>
      <c r="S129" s="81"/>
    </row>
    <row r="130" spans="1:18" ht="22.5">
      <c r="A130" s="18" t="s">
        <v>203</v>
      </c>
      <c r="B130" s="32" t="str">
        <f>'Agenda-A-1'!H195</f>
        <v>Grand F</v>
      </c>
      <c r="C130" s="18">
        <f>'Agenda-A-1'!C195</f>
        <v>802.11</v>
      </c>
      <c r="D130" s="18" t="str">
        <f>'Agenda-A-1'!D195</f>
        <v>TGG</v>
      </c>
      <c r="E130" s="17" t="str">
        <f>'Agenda-A-1'!E195</f>
        <v>SR+HT+HM+PD</v>
      </c>
      <c r="F130" s="17">
        <f>'Agenda-A-1'!G195</f>
        <v>180</v>
      </c>
      <c r="G130" s="17">
        <f>'Agenda-A-1'!F195</f>
        <v>20</v>
      </c>
      <c r="H130" s="17">
        <v>0</v>
      </c>
      <c r="I130" s="17">
        <v>0</v>
      </c>
      <c r="J130" s="17">
        <v>1</v>
      </c>
      <c r="K130" s="17">
        <v>0</v>
      </c>
      <c r="L130" s="17">
        <v>1</v>
      </c>
      <c r="M130" s="17">
        <v>2</v>
      </c>
      <c r="N130" s="17">
        <v>0</v>
      </c>
      <c r="O130" s="17">
        <v>2</v>
      </c>
      <c r="P130" s="17">
        <v>0</v>
      </c>
      <c r="Q130" s="17">
        <v>0</v>
      </c>
      <c r="R130" s="23">
        <f t="shared" si="8"/>
        <v>28</v>
      </c>
    </row>
    <row r="131" spans="1:19" s="46" customFormat="1" ht="11.25">
      <c r="A131" s="65" t="s">
        <v>205</v>
      </c>
      <c r="B131" s="51" t="str">
        <f>'Agenda-A-1'!H196</f>
        <v>Missouri Pacific</v>
      </c>
      <c r="C131" s="18">
        <f>'Agenda-A-1'!C196</f>
        <v>802.15</v>
      </c>
      <c r="D131" s="18" t="str">
        <f>'Agenda-A-1'!D196</f>
        <v>SG3a</v>
      </c>
      <c r="E131" s="46" t="str">
        <f>'Agenda-A-1'!E196</f>
        <v>SR+XC</v>
      </c>
      <c r="F131" s="46">
        <f>'Agenda-A-1'!G196</f>
        <v>40</v>
      </c>
      <c r="G131" s="46">
        <f>'Agenda-A-1'!F196</f>
        <v>14</v>
      </c>
      <c r="H131" s="46">
        <v>0</v>
      </c>
      <c r="I131" s="46">
        <v>1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23">
        <f aca="true" t="shared" si="9" ref="R131:R140">(F131*0.5)/5+1</f>
        <v>5</v>
      </c>
      <c r="S131" s="83"/>
    </row>
    <row r="132" spans="2:18" ht="11.25">
      <c r="B132" s="50" t="str">
        <f>'Agenda-A-1'!H197</f>
        <v>Illinois Central</v>
      </c>
      <c r="C132" s="18">
        <f>'Agenda-A-1'!C197</f>
        <v>802.15</v>
      </c>
      <c r="D132" s="18" t="str">
        <f>'Agenda-A-1'!D197</f>
        <v>TG2</v>
      </c>
      <c r="E132" s="45" t="str">
        <f>'Agenda-A-1'!E197</f>
        <v>SR+HT</v>
      </c>
      <c r="F132" s="45">
        <f>'Agenda-A-1'!G197</f>
        <v>50</v>
      </c>
      <c r="G132" s="45">
        <f>'Agenda-A-1'!F197</f>
        <v>1</v>
      </c>
      <c r="H132" s="17">
        <v>0</v>
      </c>
      <c r="I132" s="17">
        <v>1</v>
      </c>
      <c r="J132" s="17">
        <v>0</v>
      </c>
      <c r="K132" s="17">
        <v>0</v>
      </c>
      <c r="L132" s="17">
        <v>1</v>
      </c>
      <c r="M132" s="17">
        <v>0</v>
      </c>
      <c r="N132" s="17">
        <v>0</v>
      </c>
      <c r="O132" s="17">
        <v>1</v>
      </c>
      <c r="P132" s="17">
        <v>0</v>
      </c>
      <c r="Q132" s="17">
        <v>0</v>
      </c>
      <c r="R132" s="23">
        <f t="shared" si="9"/>
        <v>6</v>
      </c>
    </row>
    <row r="133" spans="1:19" s="47" customFormat="1" ht="11.25">
      <c r="A133" s="61"/>
      <c r="B133" s="50" t="str">
        <f>'Agenda-A-1'!H206</f>
        <v>New York Central</v>
      </c>
      <c r="C133" s="18">
        <f>'Agenda-A-1'!C206</f>
        <v>802.15</v>
      </c>
      <c r="D133" s="18" t="str">
        <f>'Agenda-A-1'!D206</f>
        <v>TG3</v>
      </c>
      <c r="E133" s="45" t="str">
        <f>'Agenda-A-1'!E206</f>
        <v>SR+HT</v>
      </c>
      <c r="F133" s="45">
        <f>'Agenda-A-1'!G206</f>
        <v>50</v>
      </c>
      <c r="G133" s="45">
        <f>'Agenda-A-1'!F206</f>
        <v>9</v>
      </c>
      <c r="H133" s="46">
        <v>0</v>
      </c>
      <c r="I133" s="46">
        <v>1</v>
      </c>
      <c r="J133" s="46">
        <v>0</v>
      </c>
      <c r="K133" s="46">
        <v>0</v>
      </c>
      <c r="L133" s="46">
        <v>1</v>
      </c>
      <c r="M133" s="46">
        <v>0</v>
      </c>
      <c r="N133" s="46">
        <v>0</v>
      </c>
      <c r="O133" s="46">
        <v>1</v>
      </c>
      <c r="P133" s="46">
        <v>0</v>
      </c>
      <c r="Q133" s="46">
        <v>0</v>
      </c>
      <c r="R133" s="63">
        <f t="shared" si="9"/>
        <v>6</v>
      </c>
      <c r="S133" s="81"/>
    </row>
    <row r="134" spans="2:18" ht="11.25">
      <c r="B134" s="50" t="str">
        <f>'Agenda-A-1'!H198</f>
        <v>Knickerbocker</v>
      </c>
      <c r="C134" s="18">
        <f>'Agenda-A-1'!C198</f>
        <v>802.15</v>
      </c>
      <c r="D134" s="18" t="str">
        <f>'Agenda-A-1'!D198</f>
        <v>TG4</v>
      </c>
      <c r="E134" s="45" t="str">
        <f>'Agenda-A-1'!E198</f>
        <v>SR+HT</v>
      </c>
      <c r="F134" s="45">
        <f>'Agenda-A-1'!G198</f>
        <v>30</v>
      </c>
      <c r="G134" s="45">
        <f>'Agenda-A-1'!F198</f>
        <v>11</v>
      </c>
      <c r="H134" s="17">
        <v>0</v>
      </c>
      <c r="I134" s="17">
        <v>1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1</v>
      </c>
      <c r="P134" s="17">
        <v>0</v>
      </c>
      <c r="Q134" s="17">
        <v>0</v>
      </c>
      <c r="R134" s="23">
        <f t="shared" si="9"/>
        <v>4</v>
      </c>
    </row>
    <row r="135" spans="1:19" s="45" customFormat="1" ht="11.25">
      <c r="A135" s="62"/>
      <c r="B135" s="50" t="str">
        <f>'Agenda-A-1'!H201</f>
        <v>Grand C</v>
      </c>
      <c r="C135" s="18">
        <f>'Agenda-A-1'!C201</f>
        <v>802.16</v>
      </c>
      <c r="D135" s="18" t="str">
        <f>'Agenda-A-1'!D201</f>
        <v>WirelessMAN TGa PHY</v>
      </c>
      <c r="E135" s="45" t="str">
        <f>'Agenda-A-1'!E201</f>
        <v>SR+HM+HT+PD</v>
      </c>
      <c r="F135" s="45">
        <f>'Agenda-A-1'!G201</f>
        <v>80</v>
      </c>
      <c r="G135" s="45">
        <f>'Agenda-A-1'!F201</f>
        <v>4</v>
      </c>
      <c r="H135" s="45">
        <v>0</v>
      </c>
      <c r="I135" s="45">
        <v>0</v>
      </c>
      <c r="J135" s="45">
        <v>1</v>
      </c>
      <c r="K135" s="45">
        <v>0</v>
      </c>
      <c r="L135" s="45">
        <v>1</v>
      </c>
      <c r="M135" s="45">
        <v>0</v>
      </c>
      <c r="N135" s="45">
        <v>0</v>
      </c>
      <c r="O135" s="45">
        <v>1</v>
      </c>
      <c r="P135" s="45">
        <v>0</v>
      </c>
      <c r="Q135" s="45">
        <v>0</v>
      </c>
      <c r="R135" s="64">
        <f>(F135*0.75)/5+1</f>
        <v>13</v>
      </c>
      <c r="S135" s="82"/>
    </row>
    <row r="136" spans="1:19" s="47" customFormat="1" ht="11.25">
      <c r="A136" s="61"/>
      <c r="B136" s="51"/>
      <c r="C136" s="61">
        <f>'Agenda-A-1'!C220</f>
        <v>802.11</v>
      </c>
      <c r="D136" s="61" t="str">
        <f>'Agenda-A-1'!D220</f>
        <v>WNG SC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63"/>
      <c r="S136" s="81"/>
    </row>
    <row r="137" spans="2:18" ht="11.25">
      <c r="B137" s="32" t="str">
        <f>'Agenda-A-1'!H202</f>
        <v>Jefferson</v>
      </c>
      <c r="C137" s="18">
        <f>'Agenda-A-1'!C202</f>
        <v>802.16</v>
      </c>
      <c r="D137" s="18" t="str">
        <f>'Agenda-A-1'!D202</f>
        <v>WirelessMAN TGa MAC</v>
      </c>
      <c r="E137" s="17" t="str">
        <f>'Agenda-A-1'!E202</f>
        <v>SR+HT</v>
      </c>
      <c r="F137" s="17">
        <f>'Agenda-A-1'!G202</f>
        <v>30</v>
      </c>
      <c r="G137" s="17">
        <f>'Agenda-A-1'!F202</f>
        <v>12</v>
      </c>
      <c r="H137" s="17">
        <v>0</v>
      </c>
      <c r="I137" s="17">
        <v>1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1</v>
      </c>
      <c r="P137" s="17">
        <v>0</v>
      </c>
      <c r="Q137" s="17">
        <v>0</v>
      </c>
      <c r="R137" s="23">
        <f>(F137*0.75)/5+1</f>
        <v>5.5</v>
      </c>
    </row>
    <row r="138" spans="2:18" ht="11.25">
      <c r="B138" s="32" t="str">
        <f>'Agenda-A-1'!H205</f>
        <v>Grand B</v>
      </c>
      <c r="C138" s="18">
        <f>'Agenda-A-1'!C205</f>
        <v>802.11</v>
      </c>
      <c r="D138" s="18" t="str">
        <f>'Agenda-A-1'!D205</f>
        <v>TGI (SEC)</v>
      </c>
      <c r="E138" s="17" t="str">
        <f>'Agenda-A-1'!E205</f>
        <v>SR+HT+HM+PD</v>
      </c>
      <c r="F138" s="17">
        <f>'Agenda-A-1'!G205</f>
        <v>80</v>
      </c>
      <c r="G138" s="17">
        <f>'Agenda-A-1'!F205</f>
        <v>5</v>
      </c>
      <c r="H138" s="17">
        <v>0</v>
      </c>
      <c r="I138" s="17">
        <v>0</v>
      </c>
      <c r="J138" s="17">
        <v>1</v>
      </c>
      <c r="K138" s="17">
        <v>0</v>
      </c>
      <c r="L138" s="17">
        <v>1</v>
      </c>
      <c r="M138" s="17">
        <v>0</v>
      </c>
      <c r="N138" s="17">
        <v>0</v>
      </c>
      <c r="O138" s="17">
        <v>1</v>
      </c>
      <c r="P138" s="17">
        <v>0</v>
      </c>
      <c r="Q138" s="17">
        <v>0</v>
      </c>
      <c r="R138" s="23">
        <f>(F138*0.75)/5+1</f>
        <v>13</v>
      </c>
    </row>
    <row r="139" spans="1:19" s="112" customFormat="1" ht="11.25">
      <c r="A139" s="109"/>
      <c r="B139" s="110" t="str">
        <f>'Agenda-A-1'!H207</f>
        <v>Midnight Special</v>
      </c>
      <c r="C139" s="109" t="str">
        <f>'Agenda-A-1'!C207</f>
        <v>802 R-Reg</v>
      </c>
      <c r="D139" s="109" t="str">
        <f>'Agenda-A-1'!D207</f>
        <v>Radio Regulatory WG</v>
      </c>
      <c r="E139" s="112" t="str">
        <f>'Agenda-A-1'!E207</f>
        <v>BR+XC</v>
      </c>
      <c r="F139" s="112">
        <f>'Agenda-A-1'!G207</f>
        <v>20</v>
      </c>
      <c r="G139" s="112">
        <f>'Agenda-A-1'!F207</f>
        <v>23</v>
      </c>
      <c r="H139" s="112">
        <v>0</v>
      </c>
      <c r="I139" s="112">
        <v>1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3">
        <f>(F139*0.5)/5+1</f>
        <v>3</v>
      </c>
      <c r="S139" s="114"/>
    </row>
    <row r="140" spans="1:19" s="47" customFormat="1" ht="33.75">
      <c r="A140" s="61" t="s">
        <v>204</v>
      </c>
      <c r="B140" s="51" t="str">
        <f>'Agenda-A-1'!H209</f>
        <v>Regency ABC</v>
      </c>
      <c r="C140" s="18">
        <f>'Agenda-A-1'!C209</f>
        <v>802.3</v>
      </c>
      <c r="D140" s="18" t="str">
        <f>'Agenda-A-1'!D209</f>
        <v>CSMA/CD WG Closing Plenary</v>
      </c>
      <c r="E140" s="46" t="str">
        <f>'Agenda-A-1'!E209</f>
        <v>SR+HM+PD+HT+OH</v>
      </c>
      <c r="F140" s="46">
        <f>'Agenda-A-1'!G209</f>
        <v>350</v>
      </c>
      <c r="G140" s="46">
        <f>'Agenda-A-1'!F209</f>
        <v>19</v>
      </c>
      <c r="H140" s="47">
        <v>0</v>
      </c>
      <c r="I140" s="47">
        <v>0</v>
      </c>
      <c r="J140" s="47">
        <v>0</v>
      </c>
      <c r="K140" s="47">
        <v>1</v>
      </c>
      <c r="L140" s="47">
        <v>2</v>
      </c>
      <c r="M140" s="47">
        <v>1</v>
      </c>
      <c r="N140" s="47">
        <v>0</v>
      </c>
      <c r="O140" s="47">
        <v>1</v>
      </c>
      <c r="P140" s="47">
        <v>0</v>
      </c>
      <c r="Q140" s="47">
        <v>0</v>
      </c>
      <c r="R140" s="23">
        <f t="shared" si="9"/>
        <v>36</v>
      </c>
      <c r="S140" s="81"/>
    </row>
    <row r="141" spans="1:18" ht="33.75">
      <c r="A141" s="18" t="s">
        <v>204</v>
      </c>
      <c r="B141" s="50" t="str">
        <f>'Agenda-A-1'!H211</f>
        <v>Salon AB [S]</v>
      </c>
      <c r="C141" s="18">
        <f>'Agenda-A-1'!C211</f>
        <v>802.17</v>
      </c>
      <c r="D141" s="18" t="str">
        <f>'Agenda-A-1'!D211</f>
        <v>RPR Closing Plenary</v>
      </c>
      <c r="E141" s="45" t="str">
        <f>'Agenda-A-1'!E211</f>
        <v>SR+HT+HM+PD</v>
      </c>
      <c r="F141" s="45">
        <f>'Agenda-A-1'!G211</f>
        <v>150</v>
      </c>
      <c r="G141" s="45">
        <f>'Agenda-A-1'!F211</f>
        <v>2</v>
      </c>
      <c r="H141" s="17">
        <v>0</v>
      </c>
      <c r="I141" s="17">
        <v>0</v>
      </c>
      <c r="J141" s="17">
        <v>1</v>
      </c>
      <c r="K141" s="17">
        <v>0</v>
      </c>
      <c r="L141" s="17">
        <v>2</v>
      </c>
      <c r="M141" s="17">
        <v>1</v>
      </c>
      <c r="N141" s="17">
        <v>0</v>
      </c>
      <c r="O141" s="17">
        <v>1</v>
      </c>
      <c r="P141" s="17">
        <v>0</v>
      </c>
      <c r="Q141" s="17">
        <v>0</v>
      </c>
      <c r="R141" s="23">
        <f>(F141*0.75)/5+1</f>
        <v>23.5</v>
      </c>
    </row>
    <row r="142" spans="1:18" ht="11.25">
      <c r="A142" s="61" t="s">
        <v>205</v>
      </c>
      <c r="B142" s="50" t="str">
        <f>'Agenda-A-1'!H214</f>
        <v>Grand A</v>
      </c>
      <c r="C142" s="18">
        <f>'Agenda-A-1'!C214</f>
        <v>802.11</v>
      </c>
      <c r="D142" s="18" t="str">
        <f>'Agenda-A-1'!D214</f>
        <v>TGH</v>
      </c>
      <c r="E142" s="45" t="str">
        <f>'Agenda-A-1'!E214</f>
        <v>SR+HT+HM+PD+XC</v>
      </c>
      <c r="F142" s="45">
        <f>'Agenda-A-1'!G214</f>
        <v>90</v>
      </c>
      <c r="G142" s="45">
        <f>'Agenda-A-1'!F214</f>
        <v>3</v>
      </c>
      <c r="H142" s="46">
        <v>0</v>
      </c>
      <c r="I142" s="46">
        <v>0</v>
      </c>
      <c r="J142" s="46">
        <v>1</v>
      </c>
      <c r="K142" s="46">
        <v>0</v>
      </c>
      <c r="L142" s="46">
        <v>1</v>
      </c>
      <c r="M142" s="46">
        <v>0</v>
      </c>
      <c r="N142" s="46">
        <v>0</v>
      </c>
      <c r="O142" s="46">
        <v>1</v>
      </c>
      <c r="P142" s="46">
        <v>0</v>
      </c>
      <c r="Q142" s="46">
        <v>0</v>
      </c>
      <c r="R142" s="23">
        <f>(F142*0.75)/5+1</f>
        <v>14.5</v>
      </c>
    </row>
    <row r="143" spans="1:19" s="26" customFormat="1" ht="11.25">
      <c r="A143" s="19"/>
      <c r="B143" s="34" t="s">
        <v>58</v>
      </c>
      <c r="C143" s="96"/>
      <c r="D143" s="19"/>
      <c r="F143" s="26">
        <f>SUM(F115:F142)-F141-F140</f>
        <v>1521</v>
      </c>
      <c r="H143" s="26">
        <f aca="true" t="shared" si="10" ref="H143:R143">SUM(H115:H142)-H141-H140</f>
        <v>1</v>
      </c>
      <c r="I143" s="26">
        <f t="shared" si="10"/>
        <v>13</v>
      </c>
      <c r="J143" s="26">
        <f t="shared" si="10"/>
        <v>8</v>
      </c>
      <c r="K143" s="26">
        <f t="shared" si="10"/>
        <v>1</v>
      </c>
      <c r="L143" s="26">
        <f t="shared" si="10"/>
        <v>16</v>
      </c>
      <c r="M143" s="26">
        <f t="shared" si="10"/>
        <v>5</v>
      </c>
      <c r="N143" s="26">
        <f t="shared" si="10"/>
        <v>0</v>
      </c>
      <c r="P143" s="26">
        <f t="shared" si="10"/>
        <v>0</v>
      </c>
      <c r="Q143" s="26">
        <f t="shared" si="10"/>
        <v>0</v>
      </c>
      <c r="R143" s="27">
        <f t="shared" si="10"/>
        <v>219</v>
      </c>
      <c r="S143" s="80"/>
    </row>
    <row r="144" spans="1:19" s="26" customFormat="1" ht="11.25">
      <c r="A144" s="19"/>
      <c r="B144" s="34"/>
      <c r="C144" s="96"/>
      <c r="D144" s="1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7"/>
      <c r="S144" s="80"/>
    </row>
    <row r="145" spans="1:19" s="16" customFormat="1" ht="11.25">
      <c r="A145" s="15" t="str">
        <f>'Agenda-A-1'!A228</f>
        <v>Fri</v>
      </c>
      <c r="B145" s="37">
        <f>'Agenda-A-1'!A229</f>
        <v>37330</v>
      </c>
      <c r="C145" s="103"/>
      <c r="D145" s="15"/>
      <c r="R145" s="24"/>
      <c r="S145" s="75"/>
    </row>
    <row r="146" spans="1:19" s="45" customFormat="1" ht="11.25">
      <c r="A146" s="62"/>
      <c r="B146" s="50" t="str">
        <f>'Agenda-A-1'!H228</f>
        <v>Grand BC</v>
      </c>
      <c r="C146" s="18">
        <f>'Agenda-A-1'!C228</f>
        <v>802.16</v>
      </c>
      <c r="D146" s="18" t="str">
        <f>'Agenda-A-1'!D228</f>
        <v>WirelessMAN TGa</v>
      </c>
      <c r="E146" s="45" t="str">
        <f>'Agenda-A-1'!E228</f>
        <v>SR+HM+HT+PD</v>
      </c>
      <c r="F146" s="45">
        <f>'Agenda-A-1'!G228</f>
        <v>120</v>
      </c>
      <c r="G146" s="45">
        <f>'Agenda-A-1'!F228</f>
        <v>4</v>
      </c>
      <c r="H146" s="45">
        <v>0</v>
      </c>
      <c r="I146" s="45">
        <v>0</v>
      </c>
      <c r="J146" s="45">
        <v>1</v>
      </c>
      <c r="K146" s="45">
        <v>0</v>
      </c>
      <c r="L146" s="45">
        <v>2</v>
      </c>
      <c r="M146" s="45">
        <v>1</v>
      </c>
      <c r="N146" s="45">
        <v>0</v>
      </c>
      <c r="O146" s="45">
        <v>1</v>
      </c>
      <c r="P146" s="45">
        <v>0</v>
      </c>
      <c r="Q146" s="45">
        <v>0</v>
      </c>
      <c r="R146" s="64">
        <f>(F146*0.75)/5+1</f>
        <v>19</v>
      </c>
      <c r="S146" s="82"/>
    </row>
    <row r="147" spans="1:19" s="47" customFormat="1" ht="11.25">
      <c r="A147" s="61"/>
      <c r="B147" s="52"/>
      <c r="C147" s="61">
        <f>'Agenda-A-1'!C234</f>
        <v>802.16</v>
      </c>
      <c r="D147" s="61" t="str">
        <f>'Agenda-A-1'!D234</f>
        <v>WirelessMAN WG Closing Plenary </v>
      </c>
      <c r="R147" s="63"/>
      <c r="S147" s="81"/>
    </row>
    <row r="148" spans="2:18" ht="11.25">
      <c r="B148" s="32" t="str">
        <f>'Agenda-A-1'!H229</f>
        <v>Colorado Eagle</v>
      </c>
      <c r="C148" s="18">
        <f>'Agenda-A-1'!C229</f>
        <v>802.16</v>
      </c>
      <c r="D148" s="18" t="str">
        <f>'Agenda-A-1'!D229</f>
        <v>WirelessMAN TG2</v>
      </c>
      <c r="E148" s="17" t="str">
        <f>'Agenda-A-1'!E229</f>
        <v>BR</v>
      </c>
      <c r="F148" s="17">
        <f>'Agenda-A-1'!G229</f>
        <v>18</v>
      </c>
      <c r="G148" s="17">
        <f>'Agenda-A-1'!F229</f>
        <v>8</v>
      </c>
      <c r="H148" s="17">
        <v>0</v>
      </c>
      <c r="I148" s="17">
        <v>1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23">
        <f>(F148*0.75)/5+1</f>
        <v>3.7</v>
      </c>
    </row>
    <row r="149" spans="1:18" ht="11.25">
      <c r="A149" s="18" t="s">
        <v>127</v>
      </c>
      <c r="B149" s="32" t="str">
        <f>'Agenda-A-1'!H231</f>
        <v>Grand EF</v>
      </c>
      <c r="C149" s="18">
        <f>'Agenda-A-1'!C231</f>
        <v>802.11</v>
      </c>
      <c r="D149" s="18" t="str">
        <f>'Agenda-A-1'!D231</f>
        <v>WLAN Closing Plenary</v>
      </c>
      <c r="E149" s="17" t="str">
        <f>'Agenda-A-1'!E231</f>
        <v>SR+HT+PD+HM</v>
      </c>
      <c r="F149" s="17">
        <f>'Agenda-A-1'!G231</f>
        <v>400</v>
      </c>
      <c r="G149" s="17">
        <f>'Agenda-A-1'!F231</f>
        <v>20</v>
      </c>
      <c r="H149" s="45">
        <v>0</v>
      </c>
      <c r="I149" s="45">
        <v>0</v>
      </c>
      <c r="J149" s="45">
        <v>0</v>
      </c>
      <c r="K149" s="45">
        <v>1</v>
      </c>
      <c r="L149" s="45">
        <v>2</v>
      </c>
      <c r="M149" s="45">
        <v>1</v>
      </c>
      <c r="N149" s="45">
        <v>0</v>
      </c>
      <c r="O149" s="45">
        <v>2</v>
      </c>
      <c r="P149" s="45">
        <v>0</v>
      </c>
      <c r="Q149" s="45">
        <v>0</v>
      </c>
      <c r="R149" s="64">
        <f>(F149*0.75)/5+1</f>
        <v>61</v>
      </c>
    </row>
    <row r="150" spans="1:18" ht="22.5">
      <c r="A150" s="17"/>
      <c r="B150" s="32" t="str">
        <f>'Agenda-A-1'!H232</f>
        <v>Illinois+NewYork Central</v>
      </c>
      <c r="C150" s="18">
        <f>'Agenda-A-1'!C232</f>
        <v>802.15</v>
      </c>
      <c r="D150" s="18" t="str">
        <f>'Agenda-A-1'!D232</f>
        <v>WPAN Closing Plenary</v>
      </c>
      <c r="E150" s="17" t="str">
        <f>'Agenda-A-1'!E232</f>
        <v>SR+HT+PD+HM</v>
      </c>
      <c r="F150" s="17">
        <f>'Agenda-A-1'!G232</f>
        <v>150</v>
      </c>
      <c r="G150" s="17">
        <f>'Agenda-A-1'!F232</f>
        <v>1</v>
      </c>
      <c r="H150" s="17">
        <v>0</v>
      </c>
      <c r="I150" s="17">
        <v>0</v>
      </c>
      <c r="J150" s="17">
        <v>1</v>
      </c>
      <c r="K150" s="17">
        <v>0</v>
      </c>
      <c r="L150" s="17">
        <v>2</v>
      </c>
      <c r="M150" s="17">
        <v>1</v>
      </c>
      <c r="N150" s="17">
        <v>0</v>
      </c>
      <c r="O150" s="17">
        <v>1</v>
      </c>
      <c r="P150" s="17">
        <v>0</v>
      </c>
      <c r="Q150" s="17">
        <v>0</v>
      </c>
      <c r="R150" s="23">
        <f>(F150*0.5)/5+1</f>
        <v>16</v>
      </c>
    </row>
    <row r="151" spans="1:19" s="47" customFormat="1" ht="11.25">
      <c r="A151" s="61"/>
      <c r="B151" s="52" t="str">
        <f>'Agenda-A-1'!H238</f>
        <v>Grand A</v>
      </c>
      <c r="C151" s="61" t="str">
        <f>'Agenda-A-1'!C238</f>
        <v>802.0</v>
      </c>
      <c r="D151" s="61" t="str">
        <f>'Agenda-A-1'!D238</f>
        <v>Executive Committee</v>
      </c>
      <c r="E151" s="47" t="str">
        <f>'Agenda-A-1'!E238</f>
        <v>18US+70TH+OH</v>
      </c>
      <c r="F151" s="47">
        <f>'Agenda-A-1'!G238</f>
        <v>88</v>
      </c>
      <c r="G151" s="47">
        <f>'Agenda-A-1'!F238</f>
        <v>3</v>
      </c>
      <c r="H151" s="47">
        <v>1</v>
      </c>
      <c r="I151" s="47">
        <v>0</v>
      </c>
      <c r="J151" s="47">
        <v>2</v>
      </c>
      <c r="K151" s="47">
        <v>0</v>
      </c>
      <c r="L151" s="47">
        <v>1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23">
        <f>(F151*0.5)/5+1</f>
        <v>9.8</v>
      </c>
      <c r="S151" s="81"/>
    </row>
    <row r="152" spans="1:19" s="26" customFormat="1" ht="11.25">
      <c r="A152" s="19"/>
      <c r="B152" s="34" t="s">
        <v>58</v>
      </c>
      <c r="C152" s="96"/>
      <c r="D152" s="19"/>
      <c r="F152" s="26">
        <f>SUM(F146:F151)</f>
        <v>776</v>
      </c>
      <c r="H152" s="26">
        <f aca="true" t="shared" si="11" ref="H152:R152">SUM(H146:H151)</f>
        <v>1</v>
      </c>
      <c r="I152" s="26">
        <f t="shared" si="11"/>
        <v>1</v>
      </c>
      <c r="J152" s="26">
        <f t="shared" si="11"/>
        <v>4</v>
      </c>
      <c r="K152" s="26">
        <f t="shared" si="11"/>
        <v>1</v>
      </c>
      <c r="L152" s="26">
        <f t="shared" si="11"/>
        <v>7</v>
      </c>
      <c r="M152" s="26">
        <f t="shared" si="11"/>
        <v>3</v>
      </c>
      <c r="N152" s="26">
        <f t="shared" si="11"/>
        <v>0</v>
      </c>
      <c r="O152" s="26">
        <f t="shared" si="11"/>
        <v>4</v>
      </c>
      <c r="P152" s="26">
        <f t="shared" si="11"/>
        <v>0</v>
      </c>
      <c r="Q152" s="26">
        <f t="shared" si="11"/>
        <v>0</v>
      </c>
      <c r="R152" s="27">
        <f t="shared" si="11"/>
        <v>109.5</v>
      </c>
      <c r="S152" s="80"/>
    </row>
    <row r="153" spans="1:19" s="26" customFormat="1" ht="11.25">
      <c r="A153" s="19"/>
      <c r="B153" s="34"/>
      <c r="C153" s="96"/>
      <c r="D153" s="19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7"/>
      <c r="S153" s="80"/>
    </row>
    <row r="154" spans="2:4" ht="22.5">
      <c r="B154" s="34" t="s">
        <v>59</v>
      </c>
      <c r="C154" s="96"/>
      <c r="D154" s="48">
        <f>SUM(S14:S153)</f>
        <v>0</v>
      </c>
    </row>
    <row r="155" spans="2:4" ht="22.5">
      <c r="B155" s="34" t="s">
        <v>60</v>
      </c>
      <c r="C155" s="96"/>
      <c r="D155" s="48">
        <f>0.19*D154</f>
        <v>0</v>
      </c>
    </row>
    <row r="156" spans="2:4" ht="15">
      <c r="B156" s="34" t="s">
        <v>68</v>
      </c>
      <c r="C156" s="96"/>
      <c r="D156" s="48">
        <f>0.25*(-D154)</f>
        <v>0</v>
      </c>
    </row>
    <row r="157" spans="2:4" ht="15">
      <c r="B157" s="34" t="s">
        <v>20</v>
      </c>
      <c r="C157" s="96"/>
      <c r="D157" s="48">
        <f>0.06*(D156+D155+D154)</f>
        <v>0</v>
      </c>
    </row>
    <row r="158" spans="2:8" ht="22.5">
      <c r="B158" s="34" t="s">
        <v>61</v>
      </c>
      <c r="C158" s="96"/>
      <c r="D158" s="49">
        <f>SUM(D154:D157)</f>
        <v>0</v>
      </c>
      <c r="H158" s="20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0" max="255" man="1"/>
    <brk id="78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Everett O Rigsbee</cp:lastModifiedBy>
  <cp:lastPrinted>2002-03-01T05:32:47Z</cp:lastPrinted>
  <dcterms:created xsi:type="dcterms:W3CDTF">2001-01-15T22:45:20Z</dcterms:created>
  <dcterms:modified xsi:type="dcterms:W3CDTF">2002-03-01T06:04:40Z</dcterms:modified>
  <cp:category/>
  <cp:version/>
  <cp:contentType/>
  <cp:contentStatus/>
</cp:coreProperties>
</file>