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 V3" sheetId="1" r:id="rId1"/>
    <sheet name="AudioVisual" sheetId="2" state="hidden" r:id="rId2"/>
  </sheets>
  <definedNames>
    <definedName name="all">#REF!</definedName>
    <definedName name="circular">#REF!</definedName>
    <definedName name="_xlnm.Print_Area" localSheetId="0">'Agenda V3'!$A$1:$H$332</definedName>
    <definedName name="_xlnm.Print_Titles" localSheetId="1">'AudioVisual'!$1:$2</definedName>
    <definedName name="Z_E764EE67_CA44_4B34_823D_893379A920B1_.wvu.Cols" localSheetId="0" hidden="1">'Agenda V3'!$I:$I</definedName>
    <definedName name="Z_E764EE67_CA44_4B34_823D_893379A920B1_.wvu.Cols" localSheetId="1" hidden="1">'AudioVisual'!$U:$V</definedName>
    <definedName name="Z_E764EE67_CA44_4B34_823D_893379A920B1_.wvu.FilterData" localSheetId="0" hidden="1">'Agenda V3'!$D$3:$D$394</definedName>
    <definedName name="Z_E764EE67_CA44_4B34_823D_893379A920B1_.wvu.PrintArea" localSheetId="0" hidden="1">'Agenda V3'!$A$3:$H$332</definedName>
    <definedName name="Z_E764EE67_CA44_4B34_823D_893379A920B1_.wvu.PrintArea" localSheetId="1" hidden="1">'AudioVisual'!$A$1:$U$164</definedName>
    <definedName name="Z_E764EE67_CA44_4B34_823D_893379A920B1_.wvu.PrintTitles" localSheetId="1" hidden="1">'AudioVisual'!$1:$2</definedName>
    <definedName name="Z_E764EE67_CA44_4B34_823D_893379A920B1_.wvu.Rows" localSheetId="0" hidden="1">'Agenda V3'!$10:$15,'Agenda V3'!$19:$19,'Agenda V3'!#REF!</definedName>
    <definedName name="Z_F37DB0C0_D2D7_11D5_950B_0030AB07C715_.wvu.Cols" localSheetId="0" hidden="1">'Agenda V3'!$I:$I</definedName>
    <definedName name="Z_F37DB0C0_D2D7_11D5_950B_0030AB07C715_.wvu.Cols" localSheetId="1" hidden="1">'AudioVisual'!$U:$V</definedName>
    <definedName name="Z_F37DB0C0_D2D7_11D5_950B_0030AB07C715_.wvu.FilterData" localSheetId="0" hidden="1">'Agenda V3'!$D$3:$D$394</definedName>
    <definedName name="Z_F37DB0C0_D2D7_11D5_950B_0030AB07C715_.wvu.PrintArea" localSheetId="0" hidden="1">'Agenda V3'!$A$3:$H$332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<sst xmlns="http://schemas.openxmlformats.org/spreadsheetml/2006/main" count="793" uniqueCount="356">
  <si>
    <t>FC   =   Flipchart with Markers</t>
  </si>
  <si>
    <t>Time:</t>
  </si>
  <si>
    <t>Style: </t>
  </si>
  <si>
    <t>Room:   </t>
  </si>
  <si>
    <t>1-6p</t>
  </si>
  <si>
    <t>8-10:30a</t>
  </si>
  <si>
    <t>11a-12n</t>
  </si>
  <si>
    <t>IEEE 802 Opening Plenary</t>
  </si>
  <si>
    <t>1-5p</t>
  </si>
  <si>
    <t>1-10p</t>
  </si>
  <si>
    <t>3:30-9:30p</t>
  </si>
  <si>
    <t>8-9:30p</t>
  </si>
  <si>
    <t>8a-5:30p</t>
  </si>
  <si>
    <t>1-5:30p</t>
  </si>
  <si>
    <t>6:30-9p</t>
  </si>
  <si>
    <t>1-9:30p</t>
  </si>
  <si>
    <t>8-9a</t>
  </si>
  <si>
    <t>9:30a-12n</t>
  </si>
  <si>
    <t>Date:</t>
  </si>
  <si>
    <t>Tax</t>
  </si>
  <si>
    <t xml:space="preserve"> </t>
  </si>
  <si>
    <t>No. of </t>
  </si>
  <si>
    <t>Meeting </t>
  </si>
  <si>
    <t>People:</t>
  </si>
  <si>
    <t>Sun</t>
  </si>
  <si>
    <t>4:30-5:30p</t>
  </si>
  <si>
    <t>6:30-9:30p</t>
  </si>
  <si>
    <t>Mon</t>
  </si>
  <si>
    <t>8-10a</t>
  </si>
  <si>
    <t>10:30a-12n</t>
  </si>
  <si>
    <t>1-3p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</si>
  <si>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</si>
  <si>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</si>
  <si>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</si>
  <si>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</si>
  <si>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</si>
  <si>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</si>
  <si>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</si>
  <si>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</si>
  <si>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</si>
  <si>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</si>
  <si>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</si>
  <si>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</si>
  <si>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</si>
  <si>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</si>
  <si>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</si>
  <si>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</si>
  <si>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</si>
  <si>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</si>
  <si>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</si>
  <si>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</si>
  <si>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</si>
  <si>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</si>
  <si>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</si>
  <si>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</si>
  <si>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</si>
  <si>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</si>
  <si>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</si>
  <si>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</si>
  <si>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</si>
  <si>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</si>
  <si>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</si>
  <si>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</si>
  <si>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</si>
  <si>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7-10p</t>
  </si>
  <si>
    <t>See special set up.</t>
  </si>
  <si>
    <t>mixer</t>
  </si>
  <si>
    <t>Less Discount</t>
  </si>
  <si>
    <t>cable</t>
  </si>
  <si>
    <t>REC</t>
  </si>
  <si>
    <t>LCD#</t>
  </si>
  <si>
    <t>SR+HT</t>
  </si>
  <si>
    <t>BR</t>
  </si>
  <si>
    <t>REC  =  Reception</t>
  </si>
  <si>
    <t>TBA  =  To Be Announced</t>
  </si>
  <si>
    <t>RR  =  Rounds</t>
  </si>
  <si>
    <t>1 MR: SR-50</t>
  </si>
  <si>
    <t xml:space="preserve">5 MRS: 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</si>
  <si>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</si>
  <si>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</si>
  <si>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</si>
  <si>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</si>
  <si>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</si>
  <si>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</si>
  <si>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</si>
  <si>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</si>
  <si>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</si>
  <si>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</si>
  <si>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</si>
  <si>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</si>
  <si>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</si>
  <si>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</si>
  <si>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</si>
  <si>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</si>
  <si>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</si>
  <si>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</si>
  <si>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</si>
  <si>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</si>
  <si>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1 MR-REC-800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</si>
  <si>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</si>
  <si>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</si>
  <si>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</si>
  <si>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</si>
  <si>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</si>
  <si>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</si>
  <si>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</si>
  <si>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</si>
  <si>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</si>
  <si>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</si>
  <si>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</si>
  <si>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</si>
  <si>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</si>
  <si>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</si>
  <si>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</si>
  <si>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8a-3p</t>
  </si>
  <si>
    <t>SR+HT+HM+PD</t>
  </si>
  <si>
    <t>SR+PD+HT+HM</t>
  </si>
  <si>
    <t>SR+HM+HT+PD</t>
  </si>
  <si>
    <t>SR+HT+PD+HM</t>
  </si>
  <si>
    <t>7:30-9p</t>
  </si>
  <si>
    <t>WMA Mtg</t>
  </si>
  <si>
    <t>SR+HM+PD+HT+OH</t>
  </si>
  <si>
    <t>Special Set up</t>
  </si>
  <si>
    <t>5-6:30p</t>
  </si>
  <si>
    <t>600-800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</si>
  <si>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</si>
  <si>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</si>
  <si>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</si>
  <si>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</si>
  <si>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</si>
  <si>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</si>
  <si>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SR-300/160</t>
  </si>
  <si>
    <t>1 MR: SR-140</t>
  </si>
  <si>
    <t>1 MR: SR-80</t>
  </si>
  <si>
    <t>SR+OH+XC</t>
  </si>
  <si>
    <t>8a-9:30p</t>
  </si>
  <si>
    <t>SR</t>
  </si>
  <si>
    <t>SR+XC</t>
  </si>
  <si>
    <t>6:30-8:30p</t>
  </si>
  <si>
    <t>8:30-9:30p</t>
  </si>
  <si>
    <t>1 MR: SR-35</t>
  </si>
  <si>
    <t>1 MR: BR-12/SR-30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</si>
  <si>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</si>
  <si>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</si>
  <si>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</si>
  <si>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</si>
  <si>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</si>
  <si>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</si>
  <si>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</si>
  <si>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</si>
  <si>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Requires extra chairs</t>
  </si>
  <si>
    <t>18US+70TH+OH</t>
  </si>
  <si>
    <t>Use equipment from previous special set.</t>
  </si>
  <si>
    <t>Extra chairs</t>
  </si>
  <si>
    <t>See special room set.</t>
  </si>
  <si>
    <t>Use equipment from previous set.</t>
  </si>
  <si>
    <t>Extra Chairs</t>
  </si>
  <si>
    <t>SR+HT+HM+PD+XC</t>
  </si>
  <si>
    <t>Meeting: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</si>
  <si>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</si>
  <si>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t>802.11/.15</t>
  </si>
  <si>
    <t>Joint Leadership Meeting</t>
  </si>
  <si>
    <t>Name of Group Using Meeting Space</t>
  </si>
  <si>
    <t>ZigBee</t>
  </si>
  <si>
    <t>WG Chair’s Meeting</t>
  </si>
  <si>
    <t>Joint Opening Plenary</t>
  </si>
  <si>
    <t xml:space="preserve">802.11/802.15 </t>
  </si>
  <si>
    <t>Advisory Committee Meeting</t>
  </si>
  <si>
    <t>Executive Committee</t>
  </si>
  <si>
    <t>WirelessMAN WG Opening Plenary</t>
  </si>
  <si>
    <t>HILI WG</t>
  </si>
  <si>
    <t>CSMA/CD WG Opening Plenary</t>
  </si>
  <si>
    <t>RPR Opening Plenary</t>
  </si>
  <si>
    <t>Executive Sub-Committees</t>
  </si>
  <si>
    <t>TG1</t>
  </si>
  <si>
    <t>TG2</t>
  </si>
  <si>
    <t>TG4</t>
  </si>
  <si>
    <t>WirelessMAN TGa</t>
  </si>
  <si>
    <t>WirelessMAN TG2</t>
  </si>
  <si>
    <t>TGG</t>
  </si>
  <si>
    <t>TGE (QoS)</t>
  </si>
  <si>
    <t>TGH</t>
  </si>
  <si>
    <t>TGI</t>
  </si>
  <si>
    <t>TG3</t>
  </si>
  <si>
    <t>Tutorial #1:</t>
  </si>
  <si>
    <t>Tutorial #2:</t>
  </si>
  <si>
    <t>SG3a</t>
  </si>
  <si>
    <t>CSMA/CD –10G(ae) Opening Plenary</t>
  </si>
  <si>
    <t>CSMA/CD –EFM Opening Plenary</t>
  </si>
  <si>
    <t xml:space="preserve">RPR </t>
  </si>
  <si>
    <t>CSMA/CD - (DTE Power)</t>
  </si>
  <si>
    <t>WirelessMAN TGa PHY</t>
  </si>
  <si>
    <t>WirelessMAN TGa MAC</t>
  </si>
  <si>
    <t>TGF</t>
  </si>
  <si>
    <t>PC</t>
  </si>
  <si>
    <t>802.11/802.15</t>
  </si>
  <si>
    <t>WNG SC</t>
  </si>
  <si>
    <t>CSMA/CD (10G-Breakout #1)</t>
  </si>
  <si>
    <t>CSMA/CD (10G-Breakout #2)</t>
  </si>
  <si>
    <t>CSMA/CD - (EFM EPON)</t>
  </si>
  <si>
    <t>CSMA/CD - (EFM Fiber Optics)</t>
  </si>
  <si>
    <t>CSMA/CD - (EFM Copper)</t>
  </si>
  <si>
    <t>RPR #1</t>
  </si>
  <si>
    <t>RPR #2</t>
  </si>
  <si>
    <t>RPR #3</t>
  </si>
  <si>
    <t>WirelessMAN Profiles</t>
  </si>
  <si>
    <t>Tutorial #3:</t>
  </si>
  <si>
    <t>Tutorial #4:</t>
  </si>
  <si>
    <t>TGE</t>
  </si>
  <si>
    <t>Technical Plenary</t>
  </si>
  <si>
    <t>CSMA/CD - (EFM Copper+OAM)</t>
  </si>
  <si>
    <t>WLAN Full Working Group</t>
  </si>
  <si>
    <t>WPAN Full Working Group</t>
  </si>
  <si>
    <t>CSMA/CD - (EFM OAM)</t>
  </si>
  <si>
    <t>Social Reception</t>
  </si>
  <si>
    <t>WG Chair's Advisory Committee Meeting</t>
  </si>
  <si>
    <t>CSMA/CD - (10G Closing Plenary)</t>
  </si>
  <si>
    <t>CSMA/CD - (EFM Closing Plenary)</t>
  </si>
  <si>
    <t>TGI (SEC)</t>
  </si>
  <si>
    <t>CSMA/CD WG Closing Plenary</t>
  </si>
  <si>
    <t>RPR Closing Plenary</t>
  </si>
  <si>
    <t>RAC Meeting</t>
  </si>
  <si>
    <t>WirelessMAN (Editor's Mtg)</t>
  </si>
  <si>
    <t>WLAN Closing Plenary</t>
  </si>
  <si>
    <t>WPAN Closing Plenary</t>
  </si>
  <si>
    <t xml:space="preserve">WirelessMAN WG Closing Plenary </t>
  </si>
  <si>
    <t>802 R-Reg</t>
  </si>
  <si>
    <t>Radio Regulatory WG</t>
  </si>
  <si>
    <t>RPR Alliance</t>
  </si>
  <si>
    <t>1 MR: BR+XC-20</t>
  </si>
  <si>
    <t>802  Social</t>
  </si>
  <si>
    <t>Extra chairs.</t>
  </si>
  <si>
    <t>8-11a</t>
  </si>
  <si>
    <t>RPR Editors Meeting</t>
  </si>
  <si>
    <t>1-8p</t>
  </si>
  <si>
    <t>9a-6p</t>
  </si>
  <si>
    <t>TG3 Ad Hoc Meeting</t>
  </si>
  <si>
    <t>9a-4:30p</t>
  </si>
  <si>
    <t>SEC Rules Sub-Committee</t>
  </si>
  <si>
    <t>802.0</t>
  </si>
  <si>
    <t>Wireless Coexistence TG</t>
  </si>
  <si>
    <t>BR+XC+SP</t>
  </si>
  <si>
    <t>6-11p</t>
  </si>
  <si>
    <t>12n-3p</t>
  </si>
  <si>
    <t>1 MR:</t>
  </si>
  <si>
    <t>802 COEX</t>
  </si>
  <si>
    <t>802.16</t>
  </si>
  <si>
    <t>SR+HM+HT</t>
  </si>
  <si>
    <t>SR+HT+HM</t>
  </si>
  <si>
    <t>9a-5p</t>
  </si>
  <si>
    <t>WiMAX Forum</t>
  </si>
  <si>
    <t>BR+SP</t>
  </si>
  <si>
    <t>20+25</t>
  </si>
  <si>
    <t>TBA</t>
  </si>
  <si>
    <t>802 Registration Office:   Prince of Wales -  Hours:  Sun 5-9p,   Mon-Fri:  7:30a-5p</t>
  </si>
  <si>
    <t>802 Registration Desk:  Regency Foyer -  Hours:  Sun 5-9p,   Mon-Thu:  8a-5p</t>
  </si>
  <si>
    <r>
      <t>Sat</t>
    </r>
    <r>
      <rPr>
        <sz val="10"/>
        <rFont val="Arial"/>
        <family val="2"/>
      </rPr>
      <t xml:space="preserve"> </t>
    </r>
  </si>
  <si>
    <t>Plaza A</t>
  </si>
  <si>
    <t>Lord Bryon</t>
  </si>
  <si>
    <t>Windsor</t>
  </si>
  <si>
    <t>Balmoral</t>
  </si>
  <si>
    <t>Plaza B</t>
  </si>
  <si>
    <t>Regency Ballroom</t>
  </si>
  <si>
    <t>Plaza AB</t>
  </si>
  <si>
    <t>Cypress</t>
  </si>
  <si>
    <t>Georgia AB</t>
  </si>
  <si>
    <t>Regency B</t>
  </si>
  <si>
    <t>Seymour</t>
  </si>
  <si>
    <t>Regency E</t>
  </si>
  <si>
    <t>Grouse</t>
  </si>
  <si>
    <t>Regency C</t>
  </si>
  <si>
    <t>Regency D</t>
  </si>
  <si>
    <t>Regency A</t>
  </si>
  <si>
    <t>Regency F</t>
  </si>
  <si>
    <t>Lord Byron</t>
  </si>
  <si>
    <t>(200) 40</t>
  </si>
  <si>
    <t>Brighton</t>
  </si>
  <si>
    <t>Georgia B</t>
  </si>
  <si>
    <t>Georgia A</t>
  </si>
  <si>
    <t>Oxford</t>
  </si>
  <si>
    <t xml:space="preserve">Brighton </t>
  </si>
  <si>
    <t>Regency EF</t>
  </si>
  <si>
    <t>(90) 125</t>
  </si>
  <si>
    <t>(26) 18</t>
  </si>
  <si>
    <t>(90) 40</t>
  </si>
  <si>
    <t>26 (40)</t>
  </si>
  <si>
    <t>(20) 25</t>
  </si>
  <si>
    <t>Regency CD</t>
  </si>
  <si>
    <t>OTHER IMPORTANT IEEE 802  MEETING SPECIFICATIONS:</t>
  </si>
  <si>
    <t>Hyatt Regency Vancouver:</t>
  </si>
  <si>
    <t>IEEE 802 Office:</t>
  </si>
  <si>
    <t>Fairmont Hotel Vancouver:</t>
  </si>
  <si>
    <t>Lions</t>
  </si>
  <si>
    <t>Prince of Wales</t>
  </si>
  <si>
    <t>Friday, July 5 through Tuesday, July 16, 2002 (24 hour basis)</t>
  </si>
  <si>
    <t>IEEE 802 Storage:</t>
  </si>
  <si>
    <t>King George and Queen Charlotte</t>
  </si>
  <si>
    <r>
      <t>Sun</t>
    </r>
    <r>
      <rPr>
        <sz val="10"/>
        <rFont val="Arial"/>
        <family val="2"/>
      </rPr>
      <t xml:space="preserve"> </t>
    </r>
  </si>
  <si>
    <t>(26) 30</t>
  </si>
  <si>
    <t>802.18</t>
  </si>
  <si>
    <t>?</t>
  </si>
  <si>
    <t>Plaza C</t>
  </si>
  <si>
    <t>(26) 40</t>
  </si>
  <si>
    <t>40 (70)</t>
  </si>
  <si>
    <t>(20) 35</t>
  </si>
  <si>
    <t>50 (70)</t>
  </si>
  <si>
    <t>Saturday, July 6 through Friday, July 12, 2002 (24 hour basis)</t>
  </si>
  <si>
    <t>BC Ballroom *FHV</t>
  </si>
  <si>
    <t>Waddington -*FHV</t>
  </si>
  <si>
    <t>British - *FHV</t>
  </si>
  <si>
    <t>Boardroom -*FHV</t>
  </si>
  <si>
    <t>Garibaldi -*FHV</t>
  </si>
  <si>
    <t>British -*FHV</t>
  </si>
  <si>
    <t>Vancouver Island -*FHV</t>
  </si>
  <si>
    <t>BC Ballroom - *FHV</t>
  </si>
  <si>
    <t>BC Ballroom -*FHV</t>
  </si>
  <si>
    <t>802.18#1</t>
  </si>
  <si>
    <t>IEEE Canada Standards Committee</t>
  </si>
  <si>
    <t>6-9:30p</t>
  </si>
  <si>
    <t>3-6p</t>
  </si>
  <si>
    <t>IEEE-SA BoG - Caucus</t>
  </si>
  <si>
    <t>BR+XC</t>
  </si>
  <si>
    <t>8a-5p</t>
  </si>
  <si>
    <t>8a-3:30a</t>
  </si>
  <si>
    <t xml:space="preserve">IEEE-SA BoG </t>
  </si>
  <si>
    <t>5-6p</t>
  </si>
  <si>
    <t>IEEE-SA BoG &amp; IEEE 802 SEC Joint Meeting</t>
  </si>
  <si>
    <t>30US+70TH+OH</t>
  </si>
  <si>
    <t>Regency AB</t>
  </si>
  <si>
    <t>Meeting Specs of Each Individual Working Group: (Estimated Only)-updated April 2002</t>
  </si>
  <si>
    <t>1 MR: 30US+70TH</t>
  </si>
  <si>
    <t xml:space="preserve">1 MR: BR-18 </t>
  </si>
  <si>
    <t>5 MRS:</t>
  </si>
  <si>
    <t>1 MR: SR:30</t>
  </si>
  <si>
    <t>802.3#6</t>
  </si>
  <si>
    <t>Tweedsmuir-*FHV</t>
  </si>
  <si>
    <t>Waddington (*FHV)</t>
  </si>
  <si>
    <t>Columbia -*FHV</t>
  </si>
  <si>
    <t>Columbia-*FHV</t>
  </si>
  <si>
    <t>Garibaldi-*FHV</t>
  </si>
  <si>
    <t>Waddington - *FHV</t>
  </si>
  <si>
    <t>8a-1p</t>
  </si>
  <si>
    <t>24 (40)</t>
  </si>
  <si>
    <t>Garibaldi (*FHV)</t>
  </si>
  <si>
    <t>1-4p</t>
  </si>
  <si>
    <t>RR-TAG Opening Plenary</t>
  </si>
  <si>
    <r>
      <t xml:space="preserve">TGH </t>
    </r>
    <r>
      <rPr>
        <strike/>
        <sz val="10"/>
        <rFont val="Arial"/>
        <family val="2"/>
      </rPr>
      <t>+ 802 R-REG</t>
    </r>
    <r>
      <rPr>
        <sz val="10"/>
        <rFont val="Arial"/>
        <family val="2"/>
      </rPr>
      <t xml:space="preserve"> (R-REG is now 802.18 RR-TAG)</t>
    </r>
  </si>
  <si>
    <t>RR-TAG (Working Session if Needed)</t>
  </si>
  <si>
    <t>24?</t>
  </si>
  <si>
    <t xml:space="preserve">TGH (Joint with 802.18 for an hour?, 8a-9a?) </t>
  </si>
  <si>
    <t>WNG SC (Joint with 802.18 for an hour?, 1p-2p?)</t>
  </si>
  <si>
    <t>RR-TAG (gaps for joint mtgs, evening as needed)</t>
  </si>
  <si>
    <t>RR-TAG (breaks for .11/.15/16 mid-week plenaries)</t>
  </si>
  <si>
    <t>TGG (joint with 802.18 for an hour?, 2p-3p?)</t>
  </si>
  <si>
    <t>RR-TAG (evening as needed)</t>
  </si>
  <si>
    <t>RR-TAG (Closing Plenary)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</si>
</sst>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  <numFmt numFmtId="182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6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179" fontId="8" fillId="0" borderId="6" xfId="0" applyNumberFormat="1" applyFont="1" applyBorder="1" applyAlignment="1">
      <alignment horizontal="right"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8" fillId="2" borderId="6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81" fontId="7" fillId="0" borderId="4" xfId="0" applyNumberFormat="1" applyFont="1" applyFill="1" applyBorder="1" applyAlignment="1">
      <alignment vertical="top" wrapText="1"/>
    </xf>
    <xf numFmtId="181" fontId="7" fillId="0" borderId="3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left" vertical="top" wrapText="1"/>
    </xf>
    <xf numFmtId="182" fontId="7" fillId="0" borderId="3" xfId="0" applyNumberFormat="1" applyFont="1" applyBorder="1" applyAlignment="1">
      <alignment horizontal="left" vertical="top" wrapText="1"/>
    </xf>
    <xf numFmtId="182" fontId="7" fillId="0" borderId="10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1" fontId="7" fillId="3" borderId="1" xfId="0" applyNumberFormat="1" applyFont="1" applyFill="1" applyBorder="1" applyAlignment="1">
      <alignment horizontal="right" vertical="top" wrapText="1"/>
    </xf>
    <xf numFmtId="179" fontId="7" fillId="3" borderId="6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" fontId="7" fillId="3" borderId="3" xfId="0" applyNumberFormat="1" applyFont="1" applyFill="1" applyBorder="1" applyAlignment="1">
      <alignment horizontal="right" vertical="top" wrapText="1"/>
    </xf>
    <xf numFmtId="179" fontId="7" fillId="3" borderId="8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wrapText="1"/>
    </xf>
    <xf numFmtId="1" fontId="7" fillId="0" borderId="6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79" fontId="7" fillId="0" borderId="6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right" vertical="top" wrapText="1"/>
    </xf>
    <xf numFmtId="1" fontId="7" fillId="4" borderId="3" xfId="0" applyNumberFormat="1" applyFont="1" applyFill="1" applyBorder="1" applyAlignment="1">
      <alignment horizontal="right" vertical="top" wrapText="1"/>
    </xf>
    <xf numFmtId="179" fontId="7" fillId="4" borderId="8" xfId="0" applyNumberFormat="1" applyFont="1" applyFill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0" fontId="0" fillId="0" borderId="0" xfId="0" applyFont="1" applyFill="1" applyAlignment="1">
      <alignment horizontal="left" indent="8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" borderId="0" xfId="0" applyFont="1" applyFill="1" applyAlignment="1">
      <alignment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5" borderId="0" xfId="0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center"/>
    </xf>
    <xf numFmtId="49" fontId="12" fillId="5" borderId="0" xfId="0" applyNumberFormat="1" applyFont="1" applyFill="1" applyAlignment="1">
      <alignment horizontal="left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12" fillId="5" borderId="0" xfId="0" applyFont="1" applyFill="1" applyAlignment="1">
      <alignment/>
    </xf>
    <xf numFmtId="2" fontId="12" fillId="5" borderId="0" xfId="0" applyNumberFormat="1" applyFont="1" applyFill="1" applyAlignment="1">
      <alignment horizontal="left"/>
    </xf>
    <xf numFmtId="49" fontId="12" fillId="5" borderId="0" xfId="0" applyNumberFormat="1" applyFont="1" applyFill="1" applyAlignment="1">
      <alignment/>
    </xf>
    <xf numFmtId="0" fontId="13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5"/>
  <sheetViews>
    <sheetView tabSelected="1" view="pageBreakPreview" zoomScaleSheetLayoutView="100" workbookViewId="0" topLeftCell="A1">
      <selection activeCell="B264" sqref="B264"/>
    </sheetView>
  </sheetViews>
  <sheetFormatPr defaultColWidth="9.140625" defaultRowHeight="12.75" outlineLevelRow="1" outlineLevelCol="3"/>
  <cols>
    <col min="1" max="1" width="9.421875" style="93" customWidth="1" outlineLevel="1"/>
    <col min="2" max="2" width="11.7109375" style="45" customWidth="1" outlineLevel="1"/>
    <col min="3" max="3" width="12.28125" style="91" customWidth="1" outlineLevel="1"/>
    <col min="4" max="4" width="42.28125" style="45" customWidth="1" outlineLevel="1"/>
    <col min="5" max="5" width="20.7109375" style="45" customWidth="1" outlineLevel="2"/>
    <col min="6" max="6" width="6.00390625" style="89" customWidth="1" outlineLevel="3"/>
    <col min="7" max="7" width="8.8515625" style="89" customWidth="1" outlineLevel="2"/>
    <col min="8" max="8" width="21.57421875" style="129" customWidth="1" outlineLevel="1"/>
    <col min="9" max="9" width="16.57421875" style="45" hidden="1" customWidth="1"/>
    <col min="10" max="14" width="9.140625" style="45" customWidth="1"/>
    <col min="15" max="15" width="9.57421875" style="45" bestFit="1" customWidth="1"/>
    <col min="16" max="16384" width="9.140625" style="45" customWidth="1"/>
  </cols>
  <sheetData>
    <row r="3" spans="4:8" ht="12.75">
      <c r="D3" s="121" t="s">
        <v>254</v>
      </c>
      <c r="H3" s="45"/>
    </row>
    <row r="4" spans="4:8" ht="12.75">
      <c r="D4" s="88"/>
      <c r="H4" s="45"/>
    </row>
    <row r="5" spans="4:8" ht="12.75">
      <c r="D5" s="121" t="s">
        <v>255</v>
      </c>
      <c r="H5" s="45"/>
    </row>
    <row r="6" spans="4:8" ht="12.75">
      <c r="D6" s="90"/>
      <c r="H6" s="45"/>
    </row>
    <row r="7" spans="7:8" ht="12.75">
      <c r="G7" s="122" t="s">
        <v>21</v>
      </c>
      <c r="H7" s="44" t="s">
        <v>22</v>
      </c>
    </row>
    <row r="8" spans="1:8" s="44" customFormat="1" ht="12.75">
      <c r="A8" s="123" t="s">
        <v>18</v>
      </c>
      <c r="B8" s="123" t="s">
        <v>1</v>
      </c>
      <c r="C8" s="124" t="s">
        <v>159</v>
      </c>
      <c r="D8" s="125" t="s">
        <v>158</v>
      </c>
      <c r="E8" s="123" t="s">
        <v>2</v>
      </c>
      <c r="F8" s="126" t="s">
        <v>70</v>
      </c>
      <c r="G8" s="126" t="s">
        <v>23</v>
      </c>
      <c r="H8" s="125" t="s">
        <v>3</v>
      </c>
    </row>
    <row r="9" spans="1:3" s="44" customFormat="1" ht="12.75">
      <c r="A9" s="90" t="s">
        <v>24</v>
      </c>
      <c r="C9" s="127"/>
    </row>
    <row r="10" spans="1:8" ht="12.75" outlineLevel="1">
      <c r="A10" s="90" t="s">
        <v>256</v>
      </c>
      <c r="B10" s="93" t="s">
        <v>235</v>
      </c>
      <c r="D10" s="45" t="s">
        <v>163</v>
      </c>
      <c r="E10" s="45" t="s">
        <v>71</v>
      </c>
      <c r="F10" s="89">
        <v>5</v>
      </c>
      <c r="G10" s="89">
        <v>50</v>
      </c>
      <c r="H10" s="45" t="s">
        <v>257</v>
      </c>
    </row>
    <row r="11" spans="1:8" ht="12.75" outlineLevel="1">
      <c r="A11" s="128">
        <v>37443</v>
      </c>
      <c r="H11" s="44"/>
    </row>
    <row r="12" spans="1:8" ht="12.75" outlineLevel="1">
      <c r="A12" s="93">
        <v>2002</v>
      </c>
      <c r="H12" s="44"/>
    </row>
    <row r="13" ht="12.75" outlineLevel="1">
      <c r="H13" s="44"/>
    </row>
    <row r="14" spans="1:8" ht="12.75" outlineLevel="1">
      <c r="A14" s="90" t="s">
        <v>297</v>
      </c>
      <c r="B14" s="45" t="s">
        <v>237</v>
      </c>
      <c r="D14" s="45" t="s">
        <v>163</v>
      </c>
      <c r="E14" s="45" t="s">
        <v>71</v>
      </c>
      <c r="F14" s="89">
        <v>5</v>
      </c>
      <c r="G14" s="89">
        <v>50</v>
      </c>
      <c r="H14" s="45" t="s">
        <v>257</v>
      </c>
    </row>
    <row r="15" spans="1:8" ht="12.75" outlineLevel="1">
      <c r="A15" s="128">
        <v>37444</v>
      </c>
      <c r="H15" s="45"/>
    </row>
    <row r="16" spans="1:8" ht="12.75">
      <c r="A16" s="128">
        <v>37444</v>
      </c>
      <c r="B16" s="45" t="s">
        <v>25</v>
      </c>
      <c r="C16" s="91" t="s">
        <v>160</v>
      </c>
      <c r="D16" s="45" t="s">
        <v>161</v>
      </c>
      <c r="E16" s="45" t="s">
        <v>71</v>
      </c>
      <c r="F16" s="89">
        <v>5</v>
      </c>
      <c r="G16" s="89">
        <v>50</v>
      </c>
      <c r="H16" s="45" t="s">
        <v>257</v>
      </c>
    </row>
    <row r="17" ht="12.75">
      <c r="A17" s="93">
        <v>2002</v>
      </c>
    </row>
    <row r="18" spans="2:8" ht="12.75">
      <c r="B18" s="45" t="s">
        <v>26</v>
      </c>
      <c r="C18" s="91">
        <v>802.11</v>
      </c>
      <c r="D18" s="45" t="s">
        <v>164</v>
      </c>
      <c r="E18" s="45" t="s">
        <v>71</v>
      </c>
      <c r="F18" s="89">
        <v>5</v>
      </c>
      <c r="G18" s="89">
        <v>50</v>
      </c>
      <c r="H18" s="45" t="s">
        <v>257</v>
      </c>
    </row>
    <row r="19" spans="4:8" ht="12.75" outlineLevel="1">
      <c r="D19" s="45" t="s">
        <v>120</v>
      </c>
      <c r="E19" s="45" t="s">
        <v>72</v>
      </c>
      <c r="F19" s="89">
        <v>8</v>
      </c>
      <c r="G19" s="89">
        <v>20</v>
      </c>
      <c r="H19" s="45" t="s">
        <v>258</v>
      </c>
    </row>
    <row r="21" spans="2:8" ht="12.75">
      <c r="B21" s="47" t="s">
        <v>64</v>
      </c>
      <c r="C21" s="130" t="s">
        <v>239</v>
      </c>
      <c r="D21" s="47" t="s">
        <v>238</v>
      </c>
      <c r="E21" s="47" t="s">
        <v>72</v>
      </c>
      <c r="F21" s="131">
        <v>10</v>
      </c>
      <c r="G21" s="131">
        <v>18</v>
      </c>
      <c r="H21" s="47" t="s">
        <v>259</v>
      </c>
    </row>
    <row r="23" spans="2:8" ht="12.75">
      <c r="B23" s="47"/>
      <c r="C23" s="130"/>
      <c r="D23" s="47"/>
      <c r="E23" s="47"/>
      <c r="F23" s="131"/>
      <c r="G23" s="131"/>
      <c r="H23" s="47"/>
    </row>
    <row r="24" ht="12.75">
      <c r="H24" s="45"/>
    </row>
    <row r="25" spans="1:8" ht="12.75">
      <c r="A25" s="90" t="s">
        <v>27</v>
      </c>
      <c r="B25" s="45" t="s">
        <v>35</v>
      </c>
      <c r="C25" s="91">
        <v>802.15</v>
      </c>
      <c r="D25" s="45" t="s">
        <v>167</v>
      </c>
      <c r="E25" s="47" t="s">
        <v>72</v>
      </c>
      <c r="F25" s="131">
        <v>10</v>
      </c>
      <c r="G25" s="131">
        <v>20</v>
      </c>
      <c r="H25" s="47" t="s">
        <v>258</v>
      </c>
    </row>
    <row r="26" spans="1:8" ht="12.75">
      <c r="A26" s="128">
        <v>37445</v>
      </c>
      <c r="E26" s="47"/>
      <c r="F26" s="131"/>
      <c r="G26" s="131"/>
      <c r="H26" s="47"/>
    </row>
    <row r="27" spans="1:8" ht="12.75">
      <c r="A27" s="93">
        <v>2002</v>
      </c>
      <c r="B27" s="44" t="s">
        <v>5</v>
      </c>
      <c r="C27" s="132" t="s">
        <v>239</v>
      </c>
      <c r="D27" s="44" t="s">
        <v>168</v>
      </c>
      <c r="E27" s="44" t="s">
        <v>151</v>
      </c>
      <c r="F27" s="122">
        <v>3</v>
      </c>
      <c r="G27" s="122">
        <v>88</v>
      </c>
      <c r="H27" s="44" t="s">
        <v>260</v>
      </c>
    </row>
    <row r="29" spans="2:8" ht="12.75">
      <c r="B29" s="45" t="s">
        <v>232</v>
      </c>
      <c r="C29" s="91">
        <v>802.17</v>
      </c>
      <c r="D29" s="45" t="s">
        <v>233</v>
      </c>
      <c r="E29" s="45" t="s">
        <v>71</v>
      </c>
      <c r="F29" s="89">
        <v>7</v>
      </c>
      <c r="G29" s="89">
        <v>50</v>
      </c>
      <c r="H29" s="45" t="s">
        <v>261</v>
      </c>
    </row>
    <row r="30" spans="3:8" ht="12.75">
      <c r="C30" s="132"/>
      <c r="D30" s="44"/>
      <c r="H30" s="45"/>
    </row>
    <row r="31" spans="2:8" ht="12.75">
      <c r="B31" s="45" t="s">
        <v>37</v>
      </c>
      <c r="C31" s="91">
        <v>802.15</v>
      </c>
      <c r="D31" s="45" t="s">
        <v>236</v>
      </c>
      <c r="E31" s="45" t="s">
        <v>71</v>
      </c>
      <c r="F31" s="89">
        <v>1</v>
      </c>
      <c r="G31" s="89">
        <v>50</v>
      </c>
      <c r="H31" s="45" t="s">
        <v>257</v>
      </c>
    </row>
    <row r="32" ht="12.75">
      <c r="H32" s="45"/>
    </row>
    <row r="33" spans="2:8" ht="12.75">
      <c r="B33" s="44" t="s">
        <v>6</v>
      </c>
      <c r="C33" s="132"/>
      <c r="D33" s="44" t="s">
        <v>7</v>
      </c>
      <c r="E33" s="44" t="s">
        <v>115</v>
      </c>
      <c r="F33" s="122" t="s">
        <v>252</v>
      </c>
      <c r="G33" s="122">
        <v>750</v>
      </c>
      <c r="H33" s="44" t="s">
        <v>262</v>
      </c>
    </row>
    <row r="34" spans="6:8" ht="12.75">
      <c r="F34" s="45"/>
      <c r="G34" s="45"/>
      <c r="H34" s="45"/>
    </row>
    <row r="35" spans="2:8" ht="12.75">
      <c r="B35" s="45" t="s">
        <v>30</v>
      </c>
      <c r="C35" s="91" t="s">
        <v>166</v>
      </c>
      <c r="D35" s="45" t="s">
        <v>165</v>
      </c>
      <c r="E35" s="45" t="s">
        <v>115</v>
      </c>
      <c r="F35" s="89" t="s">
        <v>252</v>
      </c>
      <c r="G35" s="89">
        <v>750</v>
      </c>
      <c r="H35" s="45" t="s">
        <v>262</v>
      </c>
    </row>
    <row r="36" spans="1:8" ht="12.75">
      <c r="A36" s="93" t="s">
        <v>20</v>
      </c>
      <c r="C36" s="91">
        <v>802.16</v>
      </c>
      <c r="D36" s="45" t="s">
        <v>169</v>
      </c>
      <c r="E36" s="45" t="s">
        <v>248</v>
      </c>
      <c r="F36" s="89">
        <v>4</v>
      </c>
      <c r="G36" s="89">
        <v>120</v>
      </c>
      <c r="H36" s="45" t="s">
        <v>263</v>
      </c>
    </row>
    <row r="37" ht="12.75">
      <c r="H37" s="45"/>
    </row>
    <row r="38" spans="2:8" ht="12.75">
      <c r="B38" s="45" t="s">
        <v>4</v>
      </c>
      <c r="C38" s="91">
        <v>802.1</v>
      </c>
      <c r="D38" s="45" t="s">
        <v>170</v>
      </c>
      <c r="E38" s="45" t="s">
        <v>134</v>
      </c>
      <c r="F38" s="89">
        <v>15</v>
      </c>
      <c r="G38" s="89">
        <v>35</v>
      </c>
      <c r="H38" s="45" t="s">
        <v>264</v>
      </c>
    </row>
    <row r="39" spans="3:8" ht="12.75">
      <c r="C39" s="132">
        <v>802.3</v>
      </c>
      <c r="D39" s="44" t="s">
        <v>171</v>
      </c>
      <c r="E39" s="44" t="s">
        <v>121</v>
      </c>
      <c r="F39" s="122">
        <v>19</v>
      </c>
      <c r="G39" s="122">
        <v>450</v>
      </c>
      <c r="H39" s="44" t="s">
        <v>307</v>
      </c>
    </row>
    <row r="40" spans="2:8" ht="12.75">
      <c r="B40" s="45" t="s">
        <v>20</v>
      </c>
      <c r="C40" s="91">
        <v>802.17</v>
      </c>
      <c r="D40" s="45" t="s">
        <v>172</v>
      </c>
      <c r="E40" s="45" t="s">
        <v>115</v>
      </c>
      <c r="F40" s="89">
        <v>2</v>
      </c>
      <c r="G40" s="89">
        <v>200</v>
      </c>
      <c r="H40" s="45" t="s">
        <v>265</v>
      </c>
    </row>
    <row r="41" ht="12.75">
      <c r="H41" s="45"/>
    </row>
    <row r="42" spans="2:8" ht="12.75">
      <c r="B42" s="45" t="s">
        <v>9</v>
      </c>
      <c r="C42" s="91" t="s">
        <v>239</v>
      </c>
      <c r="D42" s="45" t="s">
        <v>173</v>
      </c>
      <c r="E42" s="45" t="s">
        <v>72</v>
      </c>
      <c r="F42" s="89">
        <v>10</v>
      </c>
      <c r="G42" s="89">
        <v>18</v>
      </c>
      <c r="H42" s="45" t="s">
        <v>259</v>
      </c>
    </row>
    <row r="43" ht="12.75">
      <c r="H43" s="45"/>
    </row>
    <row r="44" spans="2:8" ht="12.75">
      <c r="B44" s="45" t="s">
        <v>31</v>
      </c>
      <c r="C44" s="91">
        <v>802.11</v>
      </c>
      <c r="D44" s="157" t="s">
        <v>346</v>
      </c>
      <c r="E44" s="45" t="s">
        <v>115</v>
      </c>
      <c r="F44" s="89">
        <v>3</v>
      </c>
      <c r="G44" s="89">
        <v>90</v>
      </c>
      <c r="H44" s="45" t="s">
        <v>266</v>
      </c>
    </row>
    <row r="45" spans="3:8" ht="12.75">
      <c r="C45" s="91">
        <v>802.15</v>
      </c>
      <c r="D45" s="45" t="s">
        <v>174</v>
      </c>
      <c r="E45" s="45" t="s">
        <v>72</v>
      </c>
      <c r="F45" s="89">
        <v>14</v>
      </c>
      <c r="G45" s="89" t="s">
        <v>298</v>
      </c>
      <c r="H45" s="45" t="s">
        <v>267</v>
      </c>
    </row>
    <row r="46" spans="3:8" ht="12.75">
      <c r="C46" s="91">
        <v>802.15</v>
      </c>
      <c r="D46" s="45" t="s">
        <v>175</v>
      </c>
      <c r="E46" s="45" t="s">
        <v>71</v>
      </c>
      <c r="F46" s="89">
        <v>1</v>
      </c>
      <c r="G46" s="89">
        <v>50</v>
      </c>
      <c r="H46" s="45" t="s">
        <v>268</v>
      </c>
    </row>
    <row r="47" spans="3:8" ht="12.75">
      <c r="C47" s="91">
        <v>802.15</v>
      </c>
      <c r="D47" s="45" t="s">
        <v>176</v>
      </c>
      <c r="E47" s="45" t="s">
        <v>72</v>
      </c>
      <c r="F47" s="89">
        <v>11</v>
      </c>
      <c r="G47" s="89">
        <v>30</v>
      </c>
      <c r="H47" s="45" t="s">
        <v>269</v>
      </c>
    </row>
    <row r="48" spans="3:8" ht="12.75">
      <c r="C48" s="91">
        <v>802.16</v>
      </c>
      <c r="D48" s="45" t="s">
        <v>177</v>
      </c>
      <c r="E48" s="45" t="s">
        <v>247</v>
      </c>
      <c r="F48" s="89">
        <v>4</v>
      </c>
      <c r="G48" s="89">
        <v>120</v>
      </c>
      <c r="H48" s="45" t="s">
        <v>263</v>
      </c>
    </row>
    <row r="49" spans="3:8" ht="12.75">
      <c r="C49" s="158" t="s">
        <v>299</v>
      </c>
      <c r="D49" s="163" t="s">
        <v>345</v>
      </c>
      <c r="E49" s="157" t="s">
        <v>71</v>
      </c>
      <c r="F49" s="159">
        <v>24</v>
      </c>
      <c r="G49" s="159">
        <v>50</v>
      </c>
      <c r="H49" s="157" t="s">
        <v>301</v>
      </c>
    </row>
    <row r="50" spans="4:8" ht="12.75">
      <c r="D50" s="45" t="s">
        <v>20</v>
      </c>
      <c r="E50" s="45" t="s">
        <v>20</v>
      </c>
      <c r="G50" s="89" t="s">
        <v>20</v>
      </c>
      <c r="H50" s="45"/>
    </row>
    <row r="51" spans="2:15" ht="12.75">
      <c r="B51" s="45" t="s">
        <v>10</v>
      </c>
      <c r="C51" s="91">
        <v>802.11</v>
      </c>
      <c r="D51" s="45" t="s">
        <v>179</v>
      </c>
      <c r="E51" s="45" t="s">
        <v>115</v>
      </c>
      <c r="F51" s="89">
        <v>20</v>
      </c>
      <c r="G51" s="89">
        <v>200</v>
      </c>
      <c r="H51" s="45" t="s">
        <v>270</v>
      </c>
      <c r="M51" s="133"/>
      <c r="N51" s="133"/>
      <c r="O51" s="133"/>
    </row>
    <row r="52" spans="3:15" ht="12.75">
      <c r="C52" s="91">
        <v>802.11</v>
      </c>
      <c r="D52" s="45" t="s">
        <v>180</v>
      </c>
      <c r="E52" s="45" t="s">
        <v>115</v>
      </c>
      <c r="F52" s="89">
        <v>21</v>
      </c>
      <c r="G52" s="89">
        <v>200</v>
      </c>
      <c r="H52" s="45" t="s">
        <v>271</v>
      </c>
      <c r="M52" s="133"/>
      <c r="N52" s="133"/>
      <c r="O52" s="133"/>
    </row>
    <row r="53" spans="3:15" ht="12.75">
      <c r="C53" s="91">
        <v>802.11</v>
      </c>
      <c r="D53" s="45" t="s">
        <v>182</v>
      </c>
      <c r="E53" s="45" t="s">
        <v>115</v>
      </c>
      <c r="F53" s="89">
        <v>5</v>
      </c>
      <c r="G53" s="89">
        <v>90</v>
      </c>
      <c r="H53" s="45" t="s">
        <v>272</v>
      </c>
      <c r="M53" s="133"/>
      <c r="N53" s="133"/>
      <c r="O53" s="133"/>
    </row>
    <row r="54" spans="3:8" ht="12.75">
      <c r="C54" s="91">
        <v>802.15</v>
      </c>
      <c r="D54" s="45" t="s">
        <v>183</v>
      </c>
      <c r="E54" s="45" t="s">
        <v>71</v>
      </c>
      <c r="F54" s="89">
        <v>9</v>
      </c>
      <c r="G54" s="89">
        <v>50</v>
      </c>
      <c r="H54" s="45" t="s">
        <v>273</v>
      </c>
    </row>
    <row r="55" spans="6:8" ht="12.75">
      <c r="F55" s="45"/>
      <c r="G55" s="45"/>
      <c r="H55" s="45"/>
    </row>
    <row r="56" spans="2:8" ht="12.75">
      <c r="B56" s="44" t="s">
        <v>138</v>
      </c>
      <c r="C56" s="132" t="s">
        <v>184</v>
      </c>
      <c r="D56" s="44" t="s">
        <v>253</v>
      </c>
      <c r="E56" s="44" t="s">
        <v>121</v>
      </c>
      <c r="F56" s="122">
        <v>19</v>
      </c>
      <c r="G56" s="122">
        <v>450</v>
      </c>
      <c r="H56" s="44" t="s">
        <v>307</v>
      </c>
    </row>
    <row r="57" spans="3:8" ht="12.75">
      <c r="C57" s="132"/>
      <c r="D57" s="44"/>
      <c r="H57" s="45"/>
    </row>
    <row r="58" spans="2:8" ht="12.75">
      <c r="B58" s="45" t="s">
        <v>26</v>
      </c>
      <c r="C58" s="160" t="s">
        <v>226</v>
      </c>
      <c r="D58" s="161" t="s">
        <v>227</v>
      </c>
      <c r="E58" s="161" t="s">
        <v>72</v>
      </c>
      <c r="F58" s="162">
        <v>23</v>
      </c>
      <c r="G58" s="162">
        <v>20</v>
      </c>
      <c r="H58" s="161" t="s">
        <v>274</v>
      </c>
    </row>
    <row r="59" spans="3:8" ht="12.75">
      <c r="C59" s="91">
        <v>802.11</v>
      </c>
      <c r="D59" s="45" t="s">
        <v>181</v>
      </c>
      <c r="E59" s="45" t="s">
        <v>115</v>
      </c>
      <c r="F59" s="89">
        <v>3</v>
      </c>
      <c r="G59" s="89">
        <v>90</v>
      </c>
      <c r="H59" s="45" t="s">
        <v>272</v>
      </c>
    </row>
    <row r="60" spans="3:8" ht="12.75">
      <c r="C60" s="158" t="s">
        <v>299</v>
      </c>
      <c r="D60" s="157" t="s">
        <v>347</v>
      </c>
      <c r="E60" s="157" t="s">
        <v>71</v>
      </c>
      <c r="F60" s="159">
        <v>24</v>
      </c>
      <c r="G60" s="159">
        <v>50</v>
      </c>
      <c r="H60" s="157" t="s">
        <v>301</v>
      </c>
    </row>
    <row r="61" ht="12.75">
      <c r="H61" s="45"/>
    </row>
    <row r="62" spans="2:8" ht="12.75">
      <c r="B62" s="44" t="s">
        <v>139</v>
      </c>
      <c r="C62" s="132" t="s">
        <v>185</v>
      </c>
      <c r="D62" s="44" t="s">
        <v>253</v>
      </c>
      <c r="E62" s="44" t="s">
        <v>121</v>
      </c>
      <c r="F62" s="122">
        <v>19</v>
      </c>
      <c r="G62" s="122">
        <v>450</v>
      </c>
      <c r="H62" s="44" t="s">
        <v>307</v>
      </c>
    </row>
    <row r="63" spans="4:8" ht="12.75">
      <c r="D63" s="44"/>
      <c r="H63" s="45"/>
    </row>
    <row r="64" spans="4:8" ht="12.75">
      <c r="D64" s="44"/>
      <c r="H64" s="45"/>
    </row>
    <row r="65" spans="4:8" ht="12.75">
      <c r="D65" s="44"/>
      <c r="H65" s="45"/>
    </row>
    <row r="66" spans="4:8" ht="12.75">
      <c r="D66" s="44"/>
      <c r="H66" s="45"/>
    </row>
    <row r="68" spans="7:8" ht="12.75">
      <c r="G68" s="122" t="s">
        <v>21</v>
      </c>
      <c r="H68" s="44" t="s">
        <v>22</v>
      </c>
    </row>
    <row r="69" spans="1:8" ht="12.75">
      <c r="A69" s="123" t="s">
        <v>18</v>
      </c>
      <c r="B69" s="125" t="s">
        <v>1</v>
      </c>
      <c r="C69" s="124" t="s">
        <v>159</v>
      </c>
      <c r="D69" s="125" t="s">
        <v>158</v>
      </c>
      <c r="E69" s="123" t="s">
        <v>2</v>
      </c>
      <c r="F69" s="126" t="s">
        <v>70</v>
      </c>
      <c r="G69" s="126" t="s">
        <v>23</v>
      </c>
      <c r="H69" s="125" t="s">
        <v>3</v>
      </c>
    </row>
    <row r="70" spans="1:8" ht="12.75">
      <c r="A70" s="123"/>
      <c r="B70" s="125"/>
      <c r="C70" s="124"/>
      <c r="D70" s="125"/>
      <c r="E70" s="123"/>
      <c r="F70" s="126"/>
      <c r="G70" s="126"/>
      <c r="H70" s="45"/>
    </row>
    <row r="71" spans="1:8" ht="12.75">
      <c r="A71" s="90" t="s">
        <v>32</v>
      </c>
      <c r="B71" s="45" t="s">
        <v>28</v>
      </c>
      <c r="C71" s="91">
        <v>802.11</v>
      </c>
      <c r="D71" s="45" t="s">
        <v>182</v>
      </c>
      <c r="E71" s="45" t="s">
        <v>115</v>
      </c>
      <c r="F71" s="89">
        <v>5</v>
      </c>
      <c r="G71" s="89">
        <v>90</v>
      </c>
      <c r="H71" s="45" t="s">
        <v>272</v>
      </c>
    </row>
    <row r="72" spans="1:8" ht="12.75">
      <c r="A72" s="128">
        <v>37446</v>
      </c>
      <c r="C72" s="91">
        <v>802.15</v>
      </c>
      <c r="D72" s="45" t="s">
        <v>186</v>
      </c>
      <c r="E72" s="45" t="s">
        <v>72</v>
      </c>
      <c r="F72" s="89">
        <v>14</v>
      </c>
      <c r="G72" s="89" t="s">
        <v>302</v>
      </c>
      <c r="H72" s="45" t="s">
        <v>267</v>
      </c>
    </row>
    <row r="73" spans="1:8" ht="12.75">
      <c r="A73" s="93">
        <v>2002</v>
      </c>
      <c r="D73" s="44"/>
      <c r="H73" s="45"/>
    </row>
    <row r="74" spans="4:8" ht="12.75">
      <c r="D74" s="44"/>
      <c r="H74" s="45"/>
    </row>
    <row r="75" spans="4:8" ht="12.75">
      <c r="D75" s="44"/>
      <c r="H75" s="45"/>
    </row>
    <row r="76" spans="2:8" ht="12.75">
      <c r="B76" s="45" t="s">
        <v>37</v>
      </c>
      <c r="C76" s="132">
        <v>802.3</v>
      </c>
      <c r="D76" s="44" t="s">
        <v>187</v>
      </c>
      <c r="E76" s="44" t="s">
        <v>116</v>
      </c>
      <c r="F76" s="122">
        <v>16</v>
      </c>
      <c r="G76" s="122">
        <v>100</v>
      </c>
      <c r="H76" s="44" t="s">
        <v>308</v>
      </c>
    </row>
    <row r="77" spans="2:8" ht="12.75">
      <c r="B77" s="45" t="s">
        <v>20</v>
      </c>
      <c r="C77" s="132">
        <v>802.3</v>
      </c>
      <c r="D77" s="44" t="s">
        <v>188</v>
      </c>
      <c r="E77" s="44" t="s">
        <v>116</v>
      </c>
      <c r="F77" s="122">
        <v>19</v>
      </c>
      <c r="G77" s="122">
        <v>275</v>
      </c>
      <c r="H77" s="44" t="s">
        <v>309</v>
      </c>
    </row>
    <row r="78" spans="3:8" ht="12.75">
      <c r="C78" s="91">
        <v>802.11</v>
      </c>
      <c r="D78" s="45" t="s">
        <v>180</v>
      </c>
      <c r="E78" s="45" t="s">
        <v>115</v>
      </c>
      <c r="F78" s="89">
        <v>20</v>
      </c>
      <c r="G78" s="89">
        <v>200</v>
      </c>
      <c r="H78" s="45" t="s">
        <v>266</v>
      </c>
    </row>
    <row r="79" spans="3:8" ht="12.75">
      <c r="C79" s="91">
        <v>802.17</v>
      </c>
      <c r="D79" s="45" t="s">
        <v>189</v>
      </c>
      <c r="E79" s="45" t="s">
        <v>115</v>
      </c>
      <c r="F79" s="89">
        <v>2</v>
      </c>
      <c r="G79" s="89">
        <v>150</v>
      </c>
      <c r="H79" s="45" t="s">
        <v>265</v>
      </c>
    </row>
    <row r="80" ht="12.75">
      <c r="H80" s="45"/>
    </row>
    <row r="81" spans="2:8" ht="12.75">
      <c r="B81" s="45" t="s">
        <v>12</v>
      </c>
      <c r="C81" s="91">
        <v>802.15</v>
      </c>
      <c r="D81" s="45" t="s">
        <v>175</v>
      </c>
      <c r="E81" s="45" t="s">
        <v>71</v>
      </c>
      <c r="F81" s="89">
        <v>1</v>
      </c>
      <c r="G81" s="89">
        <v>50</v>
      </c>
      <c r="H81" s="45" t="s">
        <v>268</v>
      </c>
    </row>
    <row r="82" spans="3:8" ht="12.75">
      <c r="C82" s="91">
        <v>802.15</v>
      </c>
      <c r="D82" s="45" t="s">
        <v>176</v>
      </c>
      <c r="E82" s="45" t="s">
        <v>72</v>
      </c>
      <c r="F82" s="89">
        <v>11</v>
      </c>
      <c r="G82" s="89">
        <v>30</v>
      </c>
      <c r="H82" s="45" t="s">
        <v>269</v>
      </c>
    </row>
    <row r="83" ht="12.75">
      <c r="H83" s="45"/>
    </row>
    <row r="84" spans="2:8" ht="12.75">
      <c r="B84" s="45" t="s">
        <v>63</v>
      </c>
      <c r="C84" s="91" t="s">
        <v>239</v>
      </c>
      <c r="D84" s="45" t="s">
        <v>173</v>
      </c>
      <c r="E84" s="45" t="s">
        <v>251</v>
      </c>
      <c r="F84" s="89">
        <v>10</v>
      </c>
      <c r="G84" s="89">
        <v>18</v>
      </c>
      <c r="H84" s="45" t="s">
        <v>259</v>
      </c>
    </row>
    <row r="85" spans="3:8" ht="12.75">
      <c r="C85" s="91">
        <v>802.1</v>
      </c>
      <c r="D85" s="45" t="s">
        <v>170</v>
      </c>
      <c r="E85" s="45" t="s">
        <v>134</v>
      </c>
      <c r="F85" s="89">
        <v>15</v>
      </c>
      <c r="G85" s="89">
        <v>35</v>
      </c>
      <c r="H85" s="45" t="s">
        <v>264</v>
      </c>
    </row>
    <row r="86" spans="3:8" ht="12.75">
      <c r="C86" s="132">
        <v>802.3</v>
      </c>
      <c r="D86" s="44" t="s">
        <v>190</v>
      </c>
      <c r="E86" s="44" t="s">
        <v>71</v>
      </c>
      <c r="F86" s="122">
        <v>22</v>
      </c>
      <c r="G86" s="122">
        <v>50</v>
      </c>
      <c r="H86" s="44" t="s">
        <v>310</v>
      </c>
    </row>
    <row r="87" spans="3:8" ht="12.75">
      <c r="C87" s="91">
        <v>802.16</v>
      </c>
      <c r="D87" s="45" t="s">
        <v>191</v>
      </c>
      <c r="E87" s="45" t="s">
        <v>247</v>
      </c>
      <c r="F87" s="89">
        <v>4</v>
      </c>
      <c r="G87" s="89">
        <v>80</v>
      </c>
      <c r="H87" s="45" t="s">
        <v>261</v>
      </c>
    </row>
    <row r="88" spans="3:8" ht="12.75">
      <c r="C88" s="91">
        <v>802.16</v>
      </c>
      <c r="D88" s="45" t="s">
        <v>192</v>
      </c>
      <c r="E88" s="45" t="s">
        <v>71</v>
      </c>
      <c r="F88" s="89">
        <v>12</v>
      </c>
      <c r="G88" s="89">
        <v>30</v>
      </c>
      <c r="H88" s="45" t="s">
        <v>257</v>
      </c>
    </row>
    <row r="89" ht="12.75">
      <c r="H89" s="45"/>
    </row>
    <row r="90" spans="2:8" ht="12.75">
      <c r="B90" s="45" t="s">
        <v>135</v>
      </c>
      <c r="C90" s="91">
        <v>802.11</v>
      </c>
      <c r="D90" s="45" t="s">
        <v>193</v>
      </c>
      <c r="E90" s="45" t="s">
        <v>136</v>
      </c>
      <c r="F90" s="89">
        <v>21</v>
      </c>
      <c r="G90" s="89" t="s">
        <v>275</v>
      </c>
      <c r="H90" s="45" t="s">
        <v>270</v>
      </c>
    </row>
    <row r="91" spans="3:8" ht="12.75">
      <c r="C91" s="91">
        <v>802.11</v>
      </c>
      <c r="D91" s="157" t="s">
        <v>349</v>
      </c>
      <c r="E91" s="45" t="s">
        <v>115</v>
      </c>
      <c r="F91" s="89">
        <v>3</v>
      </c>
      <c r="G91" s="89">
        <v>90</v>
      </c>
      <c r="H91" s="45" t="s">
        <v>266</v>
      </c>
    </row>
    <row r="92" spans="3:8" ht="12.75">
      <c r="C92" s="91">
        <v>802.15</v>
      </c>
      <c r="D92" s="45" t="s">
        <v>183</v>
      </c>
      <c r="E92" s="45" t="s">
        <v>71</v>
      </c>
      <c r="F92" s="89">
        <v>9</v>
      </c>
      <c r="G92" s="89">
        <v>50</v>
      </c>
      <c r="H92" s="45" t="s">
        <v>273</v>
      </c>
    </row>
    <row r="93" spans="3:8" ht="12.75">
      <c r="C93" s="91" t="s">
        <v>299</v>
      </c>
      <c r="D93" s="157" t="s">
        <v>351</v>
      </c>
      <c r="E93" s="45" t="s">
        <v>71</v>
      </c>
      <c r="F93" s="159" t="s">
        <v>348</v>
      </c>
      <c r="G93" s="89">
        <v>50</v>
      </c>
      <c r="H93" s="45" t="s">
        <v>301</v>
      </c>
    </row>
    <row r="94" spans="3:8" ht="12.75">
      <c r="C94" s="160" t="s">
        <v>226</v>
      </c>
      <c r="D94" s="161" t="s">
        <v>227</v>
      </c>
      <c r="E94" s="161" t="s">
        <v>72</v>
      </c>
      <c r="F94" s="162">
        <v>23</v>
      </c>
      <c r="G94" s="162">
        <v>20</v>
      </c>
      <c r="H94" s="161" t="s">
        <v>258</v>
      </c>
    </row>
    <row r="95" ht="12.75">
      <c r="H95" s="45"/>
    </row>
    <row r="97" spans="1:12" ht="12.75">
      <c r="A97" s="45"/>
      <c r="B97" s="45" t="s">
        <v>249</v>
      </c>
      <c r="C97" s="91">
        <v>802.16</v>
      </c>
      <c r="D97" s="45" t="s">
        <v>178</v>
      </c>
      <c r="E97" s="45" t="s">
        <v>72</v>
      </c>
      <c r="F97" s="89">
        <v>8</v>
      </c>
      <c r="G97" s="89">
        <v>18</v>
      </c>
      <c r="H97" s="45" t="s">
        <v>276</v>
      </c>
      <c r="L97" s="45" t="s">
        <v>20</v>
      </c>
    </row>
    <row r="98" spans="1:8" ht="12.75">
      <c r="A98" s="45"/>
      <c r="H98" s="45"/>
    </row>
    <row r="99" spans="2:8" ht="12.75">
      <c r="B99" s="45" t="s">
        <v>29</v>
      </c>
      <c r="C99" s="91" t="s">
        <v>195</v>
      </c>
      <c r="D99" s="45" t="s">
        <v>194</v>
      </c>
      <c r="E99" s="45" t="s">
        <v>137</v>
      </c>
      <c r="F99" s="89">
        <v>14</v>
      </c>
      <c r="G99" s="89" t="s">
        <v>303</v>
      </c>
      <c r="H99" s="45" t="s">
        <v>260</v>
      </c>
    </row>
    <row r="100" ht="12.75">
      <c r="H100" s="45"/>
    </row>
    <row r="101" spans="2:8" ht="12.75">
      <c r="B101" s="45" t="s">
        <v>30</v>
      </c>
      <c r="C101" s="91">
        <v>802.11</v>
      </c>
      <c r="D101" s="157" t="s">
        <v>350</v>
      </c>
      <c r="E101" s="45" t="s">
        <v>115</v>
      </c>
      <c r="F101" s="89">
        <v>5</v>
      </c>
      <c r="G101" s="89">
        <v>90</v>
      </c>
      <c r="H101" s="45" t="s">
        <v>272</v>
      </c>
    </row>
    <row r="102" spans="2:8" ht="12.75">
      <c r="B102" s="44" t="s">
        <v>344</v>
      </c>
      <c r="C102" s="132">
        <v>802.3</v>
      </c>
      <c r="D102" s="44" t="s">
        <v>197</v>
      </c>
      <c r="E102" s="44" t="s">
        <v>71</v>
      </c>
      <c r="F102" s="122">
        <v>18</v>
      </c>
      <c r="G102" s="122">
        <v>100</v>
      </c>
      <c r="H102" s="44" t="s">
        <v>308</v>
      </c>
    </row>
    <row r="103" spans="3:8" ht="12.75">
      <c r="C103" s="132"/>
      <c r="D103" s="44"/>
      <c r="E103" s="44"/>
      <c r="F103" s="122"/>
      <c r="G103" s="122"/>
      <c r="H103" s="44"/>
    </row>
    <row r="104" spans="2:8" ht="12.75">
      <c r="B104" s="149" t="s">
        <v>8</v>
      </c>
      <c r="C104" s="150"/>
      <c r="D104" s="149" t="s">
        <v>317</v>
      </c>
      <c r="E104" s="149" t="s">
        <v>72</v>
      </c>
      <c r="F104" s="151" t="s">
        <v>300</v>
      </c>
      <c r="G104" s="151">
        <v>12</v>
      </c>
      <c r="H104" s="149" t="s">
        <v>335</v>
      </c>
    </row>
    <row r="105" spans="2:8" ht="12.75">
      <c r="B105" s="45" t="s">
        <v>13</v>
      </c>
      <c r="C105" s="91">
        <v>802.15</v>
      </c>
      <c r="D105" s="45" t="s">
        <v>186</v>
      </c>
      <c r="E105" s="45" t="s">
        <v>137</v>
      </c>
      <c r="F105" s="89">
        <v>14</v>
      </c>
      <c r="G105" s="89" t="s">
        <v>285</v>
      </c>
      <c r="H105" s="45" t="s">
        <v>267</v>
      </c>
    </row>
    <row r="106" ht="12.75">
      <c r="H106" s="45"/>
    </row>
    <row r="107" spans="1:8" ht="12.75">
      <c r="A107" s="45"/>
      <c r="C107" s="45"/>
      <c r="F107" s="45"/>
      <c r="G107" s="45"/>
      <c r="H107" s="45"/>
    </row>
    <row r="108" spans="2:8" ht="12.75">
      <c r="B108" s="45" t="s">
        <v>4</v>
      </c>
      <c r="C108" s="132">
        <v>802.3</v>
      </c>
      <c r="D108" s="44" t="s">
        <v>198</v>
      </c>
      <c r="E108" s="44" t="s">
        <v>71</v>
      </c>
      <c r="F108" s="122">
        <v>17</v>
      </c>
      <c r="G108" s="122">
        <v>24</v>
      </c>
      <c r="H108" s="44" t="s">
        <v>339</v>
      </c>
    </row>
    <row r="109" spans="3:8" ht="12.75">
      <c r="C109" s="132">
        <v>802.3</v>
      </c>
      <c r="D109" s="44" t="s">
        <v>199</v>
      </c>
      <c r="E109" s="44" t="s">
        <v>116</v>
      </c>
      <c r="F109" s="122">
        <v>19</v>
      </c>
      <c r="G109" s="122">
        <v>275</v>
      </c>
      <c r="H109" s="44" t="s">
        <v>312</v>
      </c>
    </row>
    <row r="110" spans="2:8" ht="12.75">
      <c r="B110" s="45" t="s">
        <v>20</v>
      </c>
      <c r="C110" s="132">
        <v>802.3</v>
      </c>
      <c r="D110" s="44" t="s">
        <v>200</v>
      </c>
      <c r="E110" s="44" t="s">
        <v>116</v>
      </c>
      <c r="F110" s="122">
        <v>16</v>
      </c>
      <c r="G110" s="122">
        <v>275</v>
      </c>
      <c r="H110" s="44" t="s">
        <v>338</v>
      </c>
    </row>
    <row r="111" spans="3:8" ht="12.75">
      <c r="C111" s="132">
        <v>802.3</v>
      </c>
      <c r="D111" s="44" t="s">
        <v>201</v>
      </c>
      <c r="E111" s="44" t="s">
        <v>71</v>
      </c>
      <c r="F111" s="122">
        <v>25</v>
      </c>
      <c r="G111" s="122">
        <v>100</v>
      </c>
      <c r="H111" s="44" t="s">
        <v>313</v>
      </c>
    </row>
    <row r="112" spans="3:8" ht="12.75">
      <c r="C112" s="91">
        <v>802.17</v>
      </c>
      <c r="D112" s="45" t="s">
        <v>202</v>
      </c>
      <c r="E112" s="45" t="s">
        <v>115</v>
      </c>
      <c r="F112" s="89">
        <v>2</v>
      </c>
      <c r="G112" s="89">
        <v>100</v>
      </c>
      <c r="H112" s="45" t="s">
        <v>277</v>
      </c>
    </row>
    <row r="113" spans="3:8" ht="12.75">
      <c r="C113" s="91">
        <v>802.17</v>
      </c>
      <c r="D113" s="45" t="s">
        <v>203</v>
      </c>
      <c r="E113" s="45" t="s">
        <v>71</v>
      </c>
      <c r="F113" s="89">
        <v>13</v>
      </c>
      <c r="G113" s="89">
        <v>75</v>
      </c>
      <c r="H113" s="45" t="s">
        <v>278</v>
      </c>
    </row>
    <row r="114" spans="2:8" ht="12.75">
      <c r="B114" s="45" t="s">
        <v>20</v>
      </c>
      <c r="C114" s="91">
        <v>802.17</v>
      </c>
      <c r="D114" s="45" t="s">
        <v>204</v>
      </c>
      <c r="E114" s="45" t="s">
        <v>72</v>
      </c>
      <c r="F114" s="89">
        <v>7</v>
      </c>
      <c r="G114" s="89">
        <v>30</v>
      </c>
      <c r="H114" s="45" t="s">
        <v>279</v>
      </c>
    </row>
    <row r="115" spans="4:8" ht="12.75">
      <c r="D115" s="44"/>
      <c r="E115" s="44"/>
      <c r="F115" s="122"/>
      <c r="G115" s="122"/>
      <c r="H115" s="44"/>
    </row>
    <row r="116" spans="2:8" ht="12.75">
      <c r="B116" s="45" t="s">
        <v>15</v>
      </c>
      <c r="C116" s="91">
        <v>802.11</v>
      </c>
      <c r="D116" s="157" t="s">
        <v>353</v>
      </c>
      <c r="E116" s="45" t="s">
        <v>115</v>
      </c>
      <c r="F116" s="89">
        <v>20</v>
      </c>
      <c r="G116" s="89">
        <v>200</v>
      </c>
      <c r="H116" s="45" t="s">
        <v>271</v>
      </c>
    </row>
    <row r="117" spans="1:8" ht="12.75">
      <c r="A117" s="45"/>
      <c r="F117" s="45"/>
      <c r="G117" s="45"/>
      <c r="H117" s="44"/>
    </row>
    <row r="118" spans="2:8" ht="12.75">
      <c r="B118" s="45" t="s">
        <v>10</v>
      </c>
      <c r="C118" s="91">
        <v>802.11</v>
      </c>
      <c r="D118" s="45" t="s">
        <v>182</v>
      </c>
      <c r="E118" s="45" t="s">
        <v>115</v>
      </c>
      <c r="F118" s="89">
        <v>5</v>
      </c>
      <c r="G118" s="89">
        <v>90</v>
      </c>
      <c r="H118" s="45" t="s">
        <v>272</v>
      </c>
    </row>
    <row r="120" spans="2:8" ht="12.75">
      <c r="B120" s="45" t="s">
        <v>123</v>
      </c>
      <c r="C120" s="91">
        <v>802.16</v>
      </c>
      <c r="D120" s="45" t="s">
        <v>205</v>
      </c>
      <c r="E120" s="45" t="s">
        <v>72</v>
      </c>
      <c r="F120" s="89">
        <v>8</v>
      </c>
      <c r="G120" s="89">
        <v>18</v>
      </c>
      <c r="H120" s="45" t="s">
        <v>280</v>
      </c>
    </row>
    <row r="121" spans="2:8" ht="12.75">
      <c r="B121" s="149" t="s">
        <v>318</v>
      </c>
      <c r="C121" s="150" t="s">
        <v>20</v>
      </c>
      <c r="D121" s="149" t="s">
        <v>221</v>
      </c>
      <c r="E121" s="149" t="s">
        <v>251</v>
      </c>
      <c r="F121" s="151" t="s">
        <v>300</v>
      </c>
      <c r="G121" s="151">
        <v>20</v>
      </c>
      <c r="H121" s="152" t="s">
        <v>308</v>
      </c>
    </row>
    <row r="122" ht="12.75">
      <c r="H122" s="46"/>
    </row>
    <row r="123" spans="2:8" ht="12.75">
      <c r="B123" s="44" t="s">
        <v>62</v>
      </c>
      <c r="C123" s="132" t="s">
        <v>206</v>
      </c>
      <c r="D123" s="44" t="s">
        <v>253</v>
      </c>
      <c r="E123" s="44" t="s">
        <v>116</v>
      </c>
      <c r="F123" s="122">
        <v>19</v>
      </c>
      <c r="G123" s="122">
        <v>450</v>
      </c>
      <c r="H123" s="44" t="s">
        <v>314</v>
      </c>
    </row>
    <row r="124" spans="6:8" ht="12.75">
      <c r="F124" s="45"/>
      <c r="G124" s="45"/>
      <c r="H124" s="45"/>
    </row>
    <row r="125" spans="2:8" ht="12.75">
      <c r="B125" s="44" t="s">
        <v>11</v>
      </c>
      <c r="C125" s="132" t="s">
        <v>207</v>
      </c>
      <c r="D125" s="44" t="s">
        <v>253</v>
      </c>
      <c r="E125" s="44" t="s">
        <v>116</v>
      </c>
      <c r="F125" s="122">
        <v>19</v>
      </c>
      <c r="G125" s="122">
        <v>450</v>
      </c>
      <c r="H125" s="44" t="s">
        <v>315</v>
      </c>
    </row>
    <row r="126" ht="12.75">
      <c r="H126" s="45"/>
    </row>
    <row r="127" ht="12.75">
      <c r="H127" s="45"/>
    </row>
    <row r="129" ht="12.75">
      <c r="H129" s="45"/>
    </row>
    <row r="130" spans="7:8" ht="12.75">
      <c r="G130" s="122" t="s">
        <v>21</v>
      </c>
      <c r="H130" s="44" t="s">
        <v>22</v>
      </c>
    </row>
    <row r="131" spans="1:8" ht="12.75">
      <c r="A131" s="123" t="s">
        <v>18</v>
      </c>
      <c r="B131" s="125" t="s">
        <v>1</v>
      </c>
      <c r="C131" s="124" t="s">
        <v>159</v>
      </c>
      <c r="D131" s="125" t="s">
        <v>158</v>
      </c>
      <c r="E131" s="123" t="s">
        <v>2</v>
      </c>
      <c r="F131" s="126" t="s">
        <v>70</v>
      </c>
      <c r="G131" s="126" t="s">
        <v>23</v>
      </c>
      <c r="H131" s="125" t="s">
        <v>3</v>
      </c>
    </row>
    <row r="132" spans="1:8" ht="12.75">
      <c r="A132" s="123"/>
      <c r="B132" s="125"/>
      <c r="C132" s="124"/>
      <c r="D132" s="125"/>
      <c r="E132" s="123"/>
      <c r="F132" s="126"/>
      <c r="G132" s="126"/>
      <c r="H132" s="45"/>
    </row>
    <row r="133" spans="1:8" ht="12.75">
      <c r="A133" s="90" t="s">
        <v>33</v>
      </c>
      <c r="B133" s="45" t="s">
        <v>28</v>
      </c>
      <c r="C133" s="91">
        <v>802.11</v>
      </c>
      <c r="D133" s="45" t="s">
        <v>181</v>
      </c>
      <c r="E133" s="45" t="s">
        <v>115</v>
      </c>
      <c r="F133" s="89">
        <v>3</v>
      </c>
      <c r="G133" s="89">
        <v>90</v>
      </c>
      <c r="H133" s="45" t="s">
        <v>266</v>
      </c>
    </row>
    <row r="134" spans="1:8" ht="12.75">
      <c r="A134" s="128">
        <v>37447</v>
      </c>
      <c r="C134" s="91">
        <v>802.11</v>
      </c>
      <c r="D134" s="45" t="s">
        <v>208</v>
      </c>
      <c r="E134" s="45" t="s">
        <v>115</v>
      </c>
      <c r="F134" s="89">
        <v>20</v>
      </c>
      <c r="G134" s="89">
        <v>200</v>
      </c>
      <c r="H134" s="45" t="s">
        <v>271</v>
      </c>
    </row>
    <row r="135" spans="1:8" ht="12.75">
      <c r="A135" s="93">
        <v>2002</v>
      </c>
      <c r="C135" s="91">
        <v>802.11</v>
      </c>
      <c r="D135" s="45" t="s">
        <v>193</v>
      </c>
      <c r="E135" s="45" t="s">
        <v>136</v>
      </c>
      <c r="F135" s="89">
        <v>21</v>
      </c>
      <c r="G135" s="89">
        <v>90</v>
      </c>
      <c r="H135" s="45" t="s">
        <v>272</v>
      </c>
    </row>
    <row r="136" spans="3:8" ht="12.75">
      <c r="C136" s="160" t="s">
        <v>226</v>
      </c>
      <c r="D136" s="161" t="s">
        <v>227</v>
      </c>
      <c r="E136" s="161" t="s">
        <v>134</v>
      </c>
      <c r="F136" s="162">
        <v>15</v>
      </c>
      <c r="G136" s="162" t="s">
        <v>304</v>
      </c>
      <c r="H136" s="161" t="s">
        <v>258</v>
      </c>
    </row>
    <row r="137" spans="1:8" ht="12.75">
      <c r="A137" s="45"/>
      <c r="C137" s="91">
        <v>802.15</v>
      </c>
      <c r="D137" s="45" t="s">
        <v>175</v>
      </c>
      <c r="E137" s="45" t="s">
        <v>71</v>
      </c>
      <c r="F137" s="89">
        <v>1</v>
      </c>
      <c r="G137" s="89">
        <v>50</v>
      </c>
      <c r="H137" s="45" t="s">
        <v>268</v>
      </c>
    </row>
    <row r="138" spans="1:8" ht="12.75">
      <c r="A138" s="45"/>
      <c r="C138" s="91">
        <v>802.15</v>
      </c>
      <c r="D138" s="45" t="s">
        <v>183</v>
      </c>
      <c r="E138" s="45" t="s">
        <v>71</v>
      </c>
      <c r="F138" s="89">
        <v>9</v>
      </c>
      <c r="G138" s="89">
        <v>50</v>
      </c>
      <c r="H138" s="45" t="s">
        <v>273</v>
      </c>
    </row>
    <row r="139" spans="3:8" ht="12.75">
      <c r="C139" s="91">
        <v>802.15</v>
      </c>
      <c r="D139" s="45" t="s">
        <v>176</v>
      </c>
      <c r="E139" s="45" t="s">
        <v>71</v>
      </c>
      <c r="F139" s="89">
        <v>11</v>
      </c>
      <c r="G139" s="89">
        <v>30</v>
      </c>
      <c r="H139" s="45" t="s">
        <v>269</v>
      </c>
    </row>
    <row r="140" spans="2:8" ht="12.75">
      <c r="B140" s="45" t="s">
        <v>20</v>
      </c>
      <c r="D140" s="45" t="s">
        <v>20</v>
      </c>
      <c r="E140" s="45" t="s">
        <v>20</v>
      </c>
      <c r="G140" s="89" t="s">
        <v>20</v>
      </c>
      <c r="H140" s="45"/>
    </row>
    <row r="141" ht="12.75">
      <c r="A141" s="90"/>
    </row>
    <row r="142" spans="2:8" ht="12.75">
      <c r="B142" s="45" t="s">
        <v>37</v>
      </c>
      <c r="C142" s="132">
        <v>802.3</v>
      </c>
      <c r="D142" s="44" t="s">
        <v>210</v>
      </c>
      <c r="E142" s="44" t="s">
        <v>71</v>
      </c>
      <c r="F142" s="122">
        <v>25</v>
      </c>
      <c r="G142" s="122">
        <v>100</v>
      </c>
      <c r="H142" s="44" t="s">
        <v>313</v>
      </c>
    </row>
    <row r="143" spans="3:8" ht="12.75">
      <c r="C143" s="132">
        <v>802.3</v>
      </c>
      <c r="D143" s="44" t="s">
        <v>198</v>
      </c>
      <c r="E143" s="44" t="s">
        <v>71</v>
      </c>
      <c r="F143" s="122">
        <v>17</v>
      </c>
      <c r="G143" s="122">
        <v>24</v>
      </c>
      <c r="H143" s="44" t="s">
        <v>311</v>
      </c>
    </row>
    <row r="144" spans="3:8" ht="12.75">
      <c r="C144" s="132"/>
      <c r="D144" s="149" t="s">
        <v>317</v>
      </c>
      <c r="E144" s="149" t="s">
        <v>72</v>
      </c>
      <c r="F144" s="151" t="s">
        <v>300</v>
      </c>
      <c r="G144" s="151">
        <v>12</v>
      </c>
      <c r="H144" s="149" t="s">
        <v>335</v>
      </c>
    </row>
    <row r="145" spans="3:8" ht="12.75">
      <c r="C145" s="132"/>
      <c r="D145" s="44"/>
      <c r="E145" s="44"/>
      <c r="F145" s="122"/>
      <c r="G145" s="122"/>
      <c r="H145" s="44"/>
    </row>
    <row r="146" spans="2:8" ht="12.75">
      <c r="B146" s="44" t="s">
        <v>341</v>
      </c>
      <c r="C146" s="132">
        <v>802.3</v>
      </c>
      <c r="D146" s="44" t="s">
        <v>197</v>
      </c>
      <c r="E146" s="44" t="s">
        <v>71</v>
      </c>
      <c r="F146" s="122">
        <v>18</v>
      </c>
      <c r="G146" s="122">
        <v>100</v>
      </c>
      <c r="H146" s="44" t="s">
        <v>340</v>
      </c>
    </row>
    <row r="147" spans="6:8" ht="12.75">
      <c r="F147" s="45"/>
      <c r="G147" s="45"/>
      <c r="H147" s="45"/>
    </row>
    <row r="148" spans="2:8" ht="12.75">
      <c r="B148" s="45" t="s">
        <v>6</v>
      </c>
      <c r="C148" s="91">
        <v>802.1</v>
      </c>
      <c r="D148" s="45" t="s">
        <v>209</v>
      </c>
      <c r="E148" s="45" t="s">
        <v>115</v>
      </c>
      <c r="F148" s="89">
        <v>5</v>
      </c>
      <c r="G148" s="89">
        <v>200</v>
      </c>
      <c r="H148" s="45" t="s">
        <v>271</v>
      </c>
    </row>
    <row r="149" ht="12.75">
      <c r="H149" s="45"/>
    </row>
    <row r="150" spans="2:8" ht="12.75">
      <c r="B150" s="45" t="s">
        <v>63</v>
      </c>
      <c r="C150" s="91" t="s">
        <v>239</v>
      </c>
      <c r="D150" s="45" t="s">
        <v>173</v>
      </c>
      <c r="E150" s="45" t="s">
        <v>251</v>
      </c>
      <c r="F150" s="89">
        <v>10</v>
      </c>
      <c r="G150" s="89">
        <v>18</v>
      </c>
      <c r="H150" s="45" t="s">
        <v>259</v>
      </c>
    </row>
    <row r="151" spans="3:8" ht="12.75">
      <c r="C151" s="45"/>
      <c r="F151" s="45"/>
      <c r="G151" s="45"/>
      <c r="H151" s="45"/>
    </row>
    <row r="152" spans="3:8" ht="12.75">
      <c r="C152" s="132">
        <v>802.3</v>
      </c>
      <c r="D152" s="44" t="s">
        <v>190</v>
      </c>
      <c r="E152" s="44" t="s">
        <v>71</v>
      </c>
      <c r="F152" s="122">
        <v>22</v>
      </c>
      <c r="G152" s="122">
        <v>50</v>
      </c>
      <c r="H152" s="44" t="s">
        <v>310</v>
      </c>
    </row>
    <row r="153" spans="3:8" ht="12.75">
      <c r="C153" s="132">
        <v>802.3</v>
      </c>
      <c r="D153" s="44" t="s">
        <v>199</v>
      </c>
      <c r="E153" s="44" t="s">
        <v>116</v>
      </c>
      <c r="F153" s="122">
        <v>19</v>
      </c>
      <c r="G153" s="122">
        <v>275</v>
      </c>
      <c r="H153" s="44" t="s">
        <v>312</v>
      </c>
    </row>
    <row r="154" spans="3:8" ht="12.75">
      <c r="C154" s="132">
        <v>802.3</v>
      </c>
      <c r="D154" s="44" t="s">
        <v>200</v>
      </c>
      <c r="E154" s="44" t="s">
        <v>116</v>
      </c>
      <c r="F154" s="122">
        <v>16</v>
      </c>
      <c r="G154" s="122">
        <v>275</v>
      </c>
      <c r="H154" s="44" t="s">
        <v>337</v>
      </c>
    </row>
    <row r="155" spans="3:12" ht="12.75">
      <c r="C155" s="91">
        <v>802.16</v>
      </c>
      <c r="D155" s="45" t="s">
        <v>191</v>
      </c>
      <c r="E155" s="45" t="s">
        <v>247</v>
      </c>
      <c r="F155" s="89">
        <v>4</v>
      </c>
      <c r="G155" s="89">
        <v>80</v>
      </c>
      <c r="H155" s="45" t="s">
        <v>261</v>
      </c>
      <c r="J155" s="134"/>
      <c r="K155" s="134"/>
      <c r="L155" s="134"/>
    </row>
    <row r="156" spans="3:12" ht="12.75">
      <c r="C156" s="91">
        <v>802.16</v>
      </c>
      <c r="D156" s="45" t="s">
        <v>192</v>
      </c>
      <c r="E156" s="45" t="s">
        <v>71</v>
      </c>
      <c r="F156" s="89">
        <v>12</v>
      </c>
      <c r="G156" s="89">
        <v>30</v>
      </c>
      <c r="H156" s="45" t="s">
        <v>257</v>
      </c>
      <c r="J156" s="134"/>
      <c r="K156" s="134"/>
      <c r="L156" s="134"/>
    </row>
    <row r="157" spans="3:8" ht="12.75">
      <c r="C157" s="91">
        <v>802.16</v>
      </c>
      <c r="D157" s="45" t="s">
        <v>178</v>
      </c>
      <c r="E157" s="45" t="s">
        <v>72</v>
      </c>
      <c r="F157" s="89">
        <v>8</v>
      </c>
      <c r="G157" s="89">
        <v>18</v>
      </c>
      <c r="H157" s="45" t="s">
        <v>276</v>
      </c>
    </row>
    <row r="158" spans="3:8" ht="12.75">
      <c r="C158" s="91">
        <v>802.17</v>
      </c>
      <c r="D158" s="45" t="s">
        <v>202</v>
      </c>
      <c r="E158" s="45" t="s">
        <v>115</v>
      </c>
      <c r="F158" s="89">
        <v>2</v>
      </c>
      <c r="G158" s="89">
        <v>100</v>
      </c>
      <c r="H158" s="45" t="s">
        <v>277</v>
      </c>
    </row>
    <row r="159" spans="3:8" ht="12.75">
      <c r="C159" s="91">
        <v>802.17</v>
      </c>
      <c r="D159" s="45" t="s">
        <v>203</v>
      </c>
      <c r="E159" s="45" t="s">
        <v>71</v>
      </c>
      <c r="F159" s="89">
        <v>13</v>
      </c>
      <c r="G159" s="89">
        <v>75</v>
      </c>
      <c r="H159" s="45" t="s">
        <v>278</v>
      </c>
    </row>
    <row r="160" spans="3:8" ht="12.75">
      <c r="C160" s="91">
        <v>802.17</v>
      </c>
      <c r="D160" s="45" t="s">
        <v>204</v>
      </c>
      <c r="E160" s="45" t="s">
        <v>72</v>
      </c>
      <c r="F160" s="89">
        <v>7</v>
      </c>
      <c r="G160" s="89">
        <v>30</v>
      </c>
      <c r="H160" s="45" t="s">
        <v>279</v>
      </c>
    </row>
    <row r="161" spans="3:8" ht="12.75">
      <c r="C161" s="158" t="s">
        <v>299</v>
      </c>
      <c r="D161" s="157" t="s">
        <v>352</v>
      </c>
      <c r="E161" s="157" t="s">
        <v>71</v>
      </c>
      <c r="F161" s="159">
        <v>24</v>
      </c>
      <c r="G161" s="159">
        <v>50</v>
      </c>
      <c r="H161" s="157" t="s">
        <v>301</v>
      </c>
    </row>
    <row r="162" spans="2:8" ht="12.75">
      <c r="B162" s="45" t="s">
        <v>20</v>
      </c>
      <c r="D162" s="45" t="s">
        <v>20</v>
      </c>
      <c r="E162" s="45" t="s">
        <v>20</v>
      </c>
      <c r="G162" s="89" t="s">
        <v>20</v>
      </c>
      <c r="H162" s="45"/>
    </row>
    <row r="163" spans="2:8" ht="12.75">
      <c r="B163" s="45" t="s">
        <v>29</v>
      </c>
      <c r="C163" s="91">
        <v>802.11</v>
      </c>
      <c r="D163" s="45" t="s">
        <v>211</v>
      </c>
      <c r="E163" s="45" t="s">
        <v>115</v>
      </c>
      <c r="F163" s="89">
        <v>20</v>
      </c>
      <c r="G163" s="89">
        <v>200</v>
      </c>
      <c r="H163" s="45" t="s">
        <v>271</v>
      </c>
    </row>
    <row r="164" spans="2:8" ht="12.75">
      <c r="B164" s="45" t="s">
        <v>20</v>
      </c>
      <c r="C164" s="91">
        <v>802.15</v>
      </c>
      <c r="D164" s="45" t="s">
        <v>212</v>
      </c>
      <c r="E164" s="45" t="s">
        <v>115</v>
      </c>
      <c r="F164" s="89">
        <v>1</v>
      </c>
      <c r="G164" s="89">
        <v>150</v>
      </c>
      <c r="H164" s="45" t="s">
        <v>281</v>
      </c>
    </row>
    <row r="165" ht="12.75">
      <c r="H165" s="45"/>
    </row>
    <row r="166" spans="2:8" ht="12.75">
      <c r="B166" s="45" t="s">
        <v>30</v>
      </c>
      <c r="C166" s="91" t="s">
        <v>245</v>
      </c>
      <c r="D166" s="45" t="s">
        <v>240</v>
      </c>
      <c r="E166" s="45" t="s">
        <v>71</v>
      </c>
      <c r="F166" s="89">
        <v>1</v>
      </c>
      <c r="G166" s="89" t="s">
        <v>305</v>
      </c>
      <c r="H166" s="45" t="s">
        <v>260</v>
      </c>
    </row>
    <row r="167" ht="12.75">
      <c r="H167" s="45"/>
    </row>
    <row r="168" spans="2:8" ht="12.75">
      <c r="B168" s="45" t="s">
        <v>13</v>
      </c>
      <c r="C168" s="91">
        <v>802.1</v>
      </c>
      <c r="D168" s="45" t="s">
        <v>170</v>
      </c>
      <c r="E168" s="45" t="s">
        <v>134</v>
      </c>
      <c r="F168" s="89">
        <v>15</v>
      </c>
      <c r="G168" s="89">
        <v>35</v>
      </c>
      <c r="H168" s="45" t="s">
        <v>264</v>
      </c>
    </row>
    <row r="169" spans="3:8" ht="12.75">
      <c r="C169" s="132">
        <v>802.3</v>
      </c>
      <c r="D169" s="44" t="s">
        <v>201</v>
      </c>
      <c r="E169" s="44" t="s">
        <v>71</v>
      </c>
      <c r="F169" s="122">
        <v>25</v>
      </c>
      <c r="G169" s="122">
        <v>100</v>
      </c>
      <c r="H169" s="44" t="s">
        <v>313</v>
      </c>
    </row>
    <row r="170" spans="3:8" ht="12.75">
      <c r="C170" s="132">
        <v>802.3</v>
      </c>
      <c r="D170" s="44" t="s">
        <v>213</v>
      </c>
      <c r="E170" s="44" t="s">
        <v>137</v>
      </c>
      <c r="F170" s="122">
        <v>17</v>
      </c>
      <c r="G170" s="122" t="s">
        <v>342</v>
      </c>
      <c r="H170" s="44" t="s">
        <v>343</v>
      </c>
    </row>
    <row r="171" spans="3:8" ht="12.75">
      <c r="C171" s="91">
        <v>802.11</v>
      </c>
      <c r="D171" s="45" t="s">
        <v>180</v>
      </c>
      <c r="E171" s="45" t="s">
        <v>157</v>
      </c>
      <c r="F171" s="89">
        <v>3</v>
      </c>
      <c r="G171" s="89">
        <v>200</v>
      </c>
      <c r="H171" s="45" t="s">
        <v>271</v>
      </c>
    </row>
    <row r="172" spans="3:8" ht="12.75">
      <c r="C172" s="91">
        <v>802.11</v>
      </c>
      <c r="D172" s="45" t="s">
        <v>179</v>
      </c>
      <c r="E172" s="45" t="s">
        <v>115</v>
      </c>
      <c r="F172" s="89">
        <v>20</v>
      </c>
      <c r="G172" s="89">
        <v>200</v>
      </c>
      <c r="H172" s="45" t="s">
        <v>270</v>
      </c>
    </row>
    <row r="173" spans="3:8" ht="12.75">
      <c r="C173" s="91">
        <v>802.11</v>
      </c>
      <c r="D173" s="45" t="s">
        <v>193</v>
      </c>
      <c r="E173" s="45" t="s">
        <v>136</v>
      </c>
      <c r="F173" s="89">
        <v>21</v>
      </c>
      <c r="G173" s="89">
        <v>90</v>
      </c>
      <c r="H173" s="45" t="s">
        <v>272</v>
      </c>
    </row>
    <row r="174" spans="3:8" ht="12.75">
      <c r="C174" s="91">
        <v>802.15</v>
      </c>
      <c r="D174" s="45" t="s">
        <v>183</v>
      </c>
      <c r="E174" s="45" t="s">
        <v>71</v>
      </c>
      <c r="F174" s="89">
        <v>9</v>
      </c>
      <c r="G174" s="89">
        <v>50</v>
      </c>
      <c r="H174" s="45" t="s">
        <v>273</v>
      </c>
    </row>
    <row r="175" spans="2:8" ht="12.75">
      <c r="B175" s="45" t="s">
        <v>20</v>
      </c>
      <c r="C175" s="91">
        <v>802.15</v>
      </c>
      <c r="D175" s="45" t="s">
        <v>176</v>
      </c>
      <c r="E175" s="45" t="s">
        <v>72</v>
      </c>
      <c r="F175" s="89">
        <v>11</v>
      </c>
      <c r="G175" s="89">
        <v>30</v>
      </c>
      <c r="H175" s="45" t="s">
        <v>269</v>
      </c>
    </row>
    <row r="176" spans="2:8" ht="12.75">
      <c r="B176" s="45" t="s">
        <v>319</v>
      </c>
      <c r="D176" s="149" t="s">
        <v>320</v>
      </c>
      <c r="E176" s="149" t="s">
        <v>321</v>
      </c>
      <c r="F176" s="151" t="s">
        <v>300</v>
      </c>
      <c r="G176" s="151">
        <v>25</v>
      </c>
      <c r="H176" s="149" t="s">
        <v>336</v>
      </c>
    </row>
    <row r="177" ht="12.75">
      <c r="H177" s="46"/>
    </row>
    <row r="178" spans="2:8" ht="12.75">
      <c r="B178" s="45" t="s">
        <v>31</v>
      </c>
      <c r="C178" s="91">
        <v>802.11</v>
      </c>
      <c r="D178" s="45" t="s">
        <v>196</v>
      </c>
      <c r="E178" s="45" t="s">
        <v>115</v>
      </c>
      <c r="F178" s="89">
        <v>5</v>
      </c>
      <c r="G178" s="89" t="s">
        <v>282</v>
      </c>
      <c r="H178" s="46" t="s">
        <v>266</v>
      </c>
    </row>
    <row r="179" spans="3:8" ht="12.75">
      <c r="C179" s="91">
        <v>802.15</v>
      </c>
      <c r="D179" s="45" t="s">
        <v>175</v>
      </c>
      <c r="E179" s="45" t="s">
        <v>71</v>
      </c>
      <c r="F179" s="89">
        <v>1</v>
      </c>
      <c r="G179" s="89">
        <v>50</v>
      </c>
      <c r="H179" s="46" t="s">
        <v>268</v>
      </c>
    </row>
    <row r="180" spans="3:8" ht="12.75">
      <c r="C180" s="160" t="s">
        <v>226</v>
      </c>
      <c r="D180" s="161" t="s">
        <v>227</v>
      </c>
      <c r="E180" s="161" t="s">
        <v>72</v>
      </c>
      <c r="F180" s="162">
        <v>23</v>
      </c>
      <c r="G180" s="162">
        <v>20</v>
      </c>
      <c r="H180" s="164" t="s">
        <v>258</v>
      </c>
    </row>
    <row r="181" ht="12.75">
      <c r="H181" s="45"/>
    </row>
    <row r="182" spans="2:8" ht="15.75">
      <c r="B182" s="44" t="s">
        <v>14</v>
      </c>
      <c r="C182" s="135">
        <v>802</v>
      </c>
      <c r="D182" s="136" t="s">
        <v>214</v>
      </c>
      <c r="E182" s="44" t="s">
        <v>69</v>
      </c>
      <c r="F182" s="122"/>
      <c r="G182" s="122" t="s">
        <v>124</v>
      </c>
      <c r="H182" s="44" t="s">
        <v>253</v>
      </c>
    </row>
    <row r="183" ht="12.75">
      <c r="H183" s="45"/>
    </row>
    <row r="184" ht="12.75">
      <c r="H184" s="45"/>
    </row>
    <row r="185" ht="12.75">
      <c r="H185" s="45"/>
    </row>
    <row r="187" ht="12.75">
      <c r="H187" s="45"/>
    </row>
    <row r="188" spans="7:8" ht="12.75">
      <c r="G188" s="122" t="s">
        <v>21</v>
      </c>
      <c r="H188" s="44" t="s">
        <v>22</v>
      </c>
    </row>
    <row r="189" spans="1:8" ht="12.75">
      <c r="A189" s="123" t="s">
        <v>18</v>
      </c>
      <c r="B189" s="125" t="s">
        <v>1</v>
      </c>
      <c r="C189" s="124" t="s">
        <v>159</v>
      </c>
      <c r="D189" s="125" t="s">
        <v>158</v>
      </c>
      <c r="E189" s="123" t="s">
        <v>2</v>
      </c>
      <c r="F189" s="126" t="s">
        <v>70</v>
      </c>
      <c r="G189" s="126" t="s">
        <v>23</v>
      </c>
      <c r="H189" s="125" t="s">
        <v>3</v>
      </c>
    </row>
    <row r="190" spans="1:8" ht="12.75">
      <c r="A190" s="123"/>
      <c r="B190" s="125"/>
      <c r="C190" s="124"/>
      <c r="D190" s="125"/>
      <c r="E190" s="123"/>
      <c r="F190" s="126"/>
      <c r="G190" s="126"/>
      <c r="H190" s="45"/>
    </row>
    <row r="191" spans="1:8" ht="12.75">
      <c r="A191" s="90" t="s">
        <v>34</v>
      </c>
      <c r="B191" s="45" t="s">
        <v>35</v>
      </c>
      <c r="C191" s="91">
        <v>802.11</v>
      </c>
      <c r="D191" s="45" t="s">
        <v>215</v>
      </c>
      <c r="E191" s="45" t="s">
        <v>72</v>
      </c>
      <c r="F191" s="89">
        <v>8</v>
      </c>
      <c r="G191" s="89">
        <v>18</v>
      </c>
      <c r="H191" s="45" t="s">
        <v>276</v>
      </c>
    </row>
    <row r="192" spans="1:8" ht="12.75">
      <c r="A192" s="128">
        <v>37448</v>
      </c>
      <c r="C192" s="91">
        <v>802.15</v>
      </c>
      <c r="D192" s="45" t="s">
        <v>167</v>
      </c>
      <c r="E192" s="45" t="s">
        <v>72</v>
      </c>
      <c r="F192" s="89">
        <v>10</v>
      </c>
      <c r="G192" s="89" t="s">
        <v>283</v>
      </c>
      <c r="H192" s="45" t="s">
        <v>267</v>
      </c>
    </row>
    <row r="193" spans="1:8" ht="12.75">
      <c r="A193" s="93">
        <v>2002</v>
      </c>
      <c r="H193" s="45"/>
    </row>
    <row r="194" spans="2:8" ht="12.75">
      <c r="B194" s="45" t="s">
        <v>37</v>
      </c>
      <c r="C194" s="91">
        <v>802.1</v>
      </c>
      <c r="D194" s="45" t="s">
        <v>170</v>
      </c>
      <c r="E194" s="45" t="s">
        <v>134</v>
      </c>
      <c r="F194" s="89">
        <v>15</v>
      </c>
      <c r="G194" s="89">
        <v>35</v>
      </c>
      <c r="H194" s="45" t="s">
        <v>264</v>
      </c>
    </row>
    <row r="195" spans="2:8" ht="12.75">
      <c r="B195" s="46" t="s">
        <v>20</v>
      </c>
      <c r="C195" s="132">
        <v>802.3</v>
      </c>
      <c r="D195" s="44" t="s">
        <v>216</v>
      </c>
      <c r="E195" s="44" t="s">
        <v>116</v>
      </c>
      <c r="F195" s="122">
        <v>16</v>
      </c>
      <c r="G195" s="122">
        <v>100</v>
      </c>
      <c r="H195" s="44" t="s">
        <v>313</v>
      </c>
    </row>
    <row r="196" spans="3:8" ht="12.75">
      <c r="C196" s="132">
        <v>802.3</v>
      </c>
      <c r="D196" s="44" t="s">
        <v>190</v>
      </c>
      <c r="E196" s="44" t="s">
        <v>71</v>
      </c>
      <c r="F196" s="122">
        <v>22</v>
      </c>
      <c r="G196" s="122">
        <v>50</v>
      </c>
      <c r="H196" s="44" t="s">
        <v>310</v>
      </c>
    </row>
    <row r="197" spans="3:8" ht="12.75">
      <c r="C197" s="132">
        <v>802.3</v>
      </c>
      <c r="D197" s="44" t="s">
        <v>217</v>
      </c>
      <c r="E197" s="44" t="s">
        <v>116</v>
      </c>
      <c r="F197" s="122">
        <v>19</v>
      </c>
      <c r="G197" s="122">
        <v>275</v>
      </c>
      <c r="H197" s="44" t="s">
        <v>312</v>
      </c>
    </row>
    <row r="198" spans="3:8" ht="12.75">
      <c r="C198" s="91">
        <v>802.11</v>
      </c>
      <c r="D198" s="45" t="s">
        <v>180</v>
      </c>
      <c r="E198" s="45" t="s">
        <v>115</v>
      </c>
      <c r="F198" s="89">
        <v>25</v>
      </c>
      <c r="G198" s="89">
        <v>200</v>
      </c>
      <c r="H198" s="45" t="s">
        <v>271</v>
      </c>
    </row>
    <row r="199" spans="3:8" ht="12.75">
      <c r="C199" s="91">
        <v>802.17</v>
      </c>
      <c r="D199" s="45" t="s">
        <v>202</v>
      </c>
      <c r="E199" s="45" t="s">
        <v>115</v>
      </c>
      <c r="F199" s="89">
        <v>2</v>
      </c>
      <c r="G199" s="89">
        <v>100</v>
      </c>
      <c r="H199" s="45" t="s">
        <v>277</v>
      </c>
    </row>
    <row r="200" spans="3:8" ht="12.75">
      <c r="C200" s="91">
        <v>802.17</v>
      </c>
      <c r="D200" s="45" t="s">
        <v>203</v>
      </c>
      <c r="E200" s="45" t="s">
        <v>71</v>
      </c>
      <c r="F200" s="89">
        <v>13</v>
      </c>
      <c r="G200" s="89">
        <v>75</v>
      </c>
      <c r="H200" s="45" t="s">
        <v>278</v>
      </c>
    </row>
    <row r="201" spans="3:8" ht="12.75">
      <c r="C201" s="91">
        <v>802.17</v>
      </c>
      <c r="D201" s="45" t="s">
        <v>204</v>
      </c>
      <c r="E201" s="45" t="s">
        <v>136</v>
      </c>
      <c r="F201" s="89">
        <v>7</v>
      </c>
      <c r="G201" s="89">
        <v>30</v>
      </c>
      <c r="H201" s="45" t="s">
        <v>279</v>
      </c>
    </row>
    <row r="202" ht="12.75">
      <c r="H202" s="46"/>
    </row>
    <row r="203" spans="2:8" ht="12.75">
      <c r="B203" s="45" t="s">
        <v>114</v>
      </c>
      <c r="C203" s="91">
        <v>802.11</v>
      </c>
      <c r="D203" s="46" t="s">
        <v>193</v>
      </c>
      <c r="E203" s="45" t="s">
        <v>71</v>
      </c>
      <c r="F203" s="89">
        <v>18</v>
      </c>
      <c r="G203" s="89" t="s">
        <v>284</v>
      </c>
      <c r="H203" s="46" t="s">
        <v>266</v>
      </c>
    </row>
    <row r="204" spans="4:8" ht="12.75">
      <c r="D204" s="46"/>
      <c r="H204" s="46"/>
    </row>
    <row r="205" spans="2:8" ht="12.75">
      <c r="B205" s="44" t="s">
        <v>322</v>
      </c>
      <c r="D205" s="149" t="s">
        <v>324</v>
      </c>
      <c r="E205" s="149" t="s">
        <v>321</v>
      </c>
      <c r="F205" s="151" t="s">
        <v>300</v>
      </c>
      <c r="G205" s="151">
        <v>25</v>
      </c>
      <c r="H205" s="149" t="s">
        <v>336</v>
      </c>
    </row>
    <row r="206" spans="2:8" ht="12.75">
      <c r="B206" s="45" t="s">
        <v>12</v>
      </c>
      <c r="C206" s="91">
        <v>802.11</v>
      </c>
      <c r="D206" s="45" t="s">
        <v>179</v>
      </c>
      <c r="E206" s="45" t="s">
        <v>115</v>
      </c>
      <c r="F206" s="89">
        <v>20</v>
      </c>
      <c r="G206" s="89">
        <v>200</v>
      </c>
      <c r="H206" s="45" t="s">
        <v>270</v>
      </c>
    </row>
    <row r="207" spans="3:8" ht="12.75">
      <c r="C207" s="91">
        <v>802.15</v>
      </c>
      <c r="D207" s="45" t="s">
        <v>186</v>
      </c>
      <c r="E207" s="45" t="s">
        <v>72</v>
      </c>
      <c r="F207" s="89">
        <v>14</v>
      </c>
      <c r="G207" s="89" t="s">
        <v>285</v>
      </c>
      <c r="H207" s="45" t="s">
        <v>267</v>
      </c>
    </row>
    <row r="208" spans="3:8" ht="12.75">
      <c r="C208" s="91">
        <v>802.15</v>
      </c>
      <c r="D208" s="45" t="s">
        <v>175</v>
      </c>
      <c r="E208" s="45" t="s">
        <v>71</v>
      </c>
      <c r="F208" s="89">
        <v>1</v>
      </c>
      <c r="G208" s="89">
        <v>50</v>
      </c>
      <c r="H208" s="45" t="s">
        <v>268</v>
      </c>
    </row>
    <row r="209" spans="3:8" ht="12.75">
      <c r="C209" s="91">
        <v>802.15</v>
      </c>
      <c r="D209" s="45" t="s">
        <v>176</v>
      </c>
      <c r="E209" s="45" t="s">
        <v>72</v>
      </c>
      <c r="F209" s="89">
        <v>11</v>
      </c>
      <c r="G209" s="89">
        <v>30</v>
      </c>
      <c r="H209" s="45" t="s">
        <v>269</v>
      </c>
    </row>
    <row r="210" ht="12.75">
      <c r="H210" s="46"/>
    </row>
    <row r="211" spans="2:8" ht="12.75">
      <c r="B211" s="45" t="s">
        <v>63</v>
      </c>
      <c r="C211" s="91" t="s">
        <v>239</v>
      </c>
      <c r="D211" s="45" t="s">
        <v>173</v>
      </c>
      <c r="E211" s="45" t="s">
        <v>251</v>
      </c>
      <c r="F211" s="89">
        <v>10</v>
      </c>
      <c r="G211" s="89">
        <v>18</v>
      </c>
      <c r="H211" s="46" t="s">
        <v>259</v>
      </c>
    </row>
    <row r="212" spans="3:8" ht="12.75">
      <c r="C212" s="91">
        <v>802.16</v>
      </c>
      <c r="D212" s="45" t="s">
        <v>191</v>
      </c>
      <c r="E212" s="45" t="s">
        <v>247</v>
      </c>
      <c r="F212" s="89">
        <v>4</v>
      </c>
      <c r="G212" s="89">
        <v>80</v>
      </c>
      <c r="H212" s="46" t="s">
        <v>261</v>
      </c>
    </row>
    <row r="213" spans="3:8" ht="12.75">
      <c r="C213" s="91">
        <v>802.16</v>
      </c>
      <c r="D213" s="45" t="s">
        <v>192</v>
      </c>
      <c r="E213" s="45" t="s">
        <v>71</v>
      </c>
      <c r="F213" s="89">
        <v>12</v>
      </c>
      <c r="G213" s="89">
        <v>30</v>
      </c>
      <c r="H213" s="46" t="s">
        <v>257</v>
      </c>
    </row>
    <row r="214" spans="3:8" ht="12.75">
      <c r="C214" s="91">
        <v>802.16</v>
      </c>
      <c r="D214" s="45" t="s">
        <v>178</v>
      </c>
      <c r="E214" s="45" t="s">
        <v>72</v>
      </c>
      <c r="F214" s="89">
        <v>8</v>
      </c>
      <c r="G214" s="89">
        <v>18</v>
      </c>
      <c r="H214" s="46" t="s">
        <v>276</v>
      </c>
    </row>
    <row r="215" ht="12.75">
      <c r="H215" s="45"/>
    </row>
    <row r="216" spans="2:8" ht="12.75">
      <c r="B216" s="45" t="s">
        <v>135</v>
      </c>
      <c r="C216" s="91">
        <v>802.11</v>
      </c>
      <c r="D216" s="45" t="s">
        <v>218</v>
      </c>
      <c r="E216" s="45" t="s">
        <v>115</v>
      </c>
      <c r="F216" s="89">
        <v>5</v>
      </c>
      <c r="G216" s="89">
        <v>90</v>
      </c>
      <c r="H216" s="45" t="s">
        <v>272</v>
      </c>
    </row>
    <row r="217" spans="3:8" ht="12.75">
      <c r="C217" s="91">
        <v>802.15</v>
      </c>
      <c r="D217" s="45" t="s">
        <v>183</v>
      </c>
      <c r="E217" s="45" t="s">
        <v>71</v>
      </c>
      <c r="F217" s="89">
        <v>9</v>
      </c>
      <c r="G217" s="89">
        <v>50</v>
      </c>
      <c r="H217" s="45" t="s">
        <v>273</v>
      </c>
    </row>
    <row r="218" spans="3:8" ht="12.75">
      <c r="C218" s="91" t="s">
        <v>299</v>
      </c>
      <c r="D218" s="157" t="s">
        <v>354</v>
      </c>
      <c r="E218" s="45" t="s">
        <v>71</v>
      </c>
      <c r="F218" s="89">
        <v>24</v>
      </c>
      <c r="G218" s="89">
        <v>50</v>
      </c>
      <c r="H218" s="45" t="s">
        <v>301</v>
      </c>
    </row>
    <row r="219" spans="3:8" ht="12.75">
      <c r="C219" s="160" t="s">
        <v>226</v>
      </c>
      <c r="D219" s="161" t="s">
        <v>227</v>
      </c>
      <c r="E219" s="161" t="s">
        <v>72</v>
      </c>
      <c r="F219" s="162">
        <v>23</v>
      </c>
      <c r="G219" s="162">
        <v>20</v>
      </c>
      <c r="H219" s="161" t="s">
        <v>258</v>
      </c>
    </row>
    <row r="220" ht="12.75">
      <c r="H220" s="45"/>
    </row>
    <row r="221" spans="2:8" ht="12.75">
      <c r="B221" s="44" t="s">
        <v>8</v>
      </c>
      <c r="C221" s="132">
        <v>802.3</v>
      </c>
      <c r="D221" s="44" t="s">
        <v>219</v>
      </c>
      <c r="E221" s="44" t="s">
        <v>121</v>
      </c>
      <c r="F221" s="122">
        <v>19</v>
      </c>
      <c r="G221" s="122">
        <v>450</v>
      </c>
      <c r="H221" s="44" t="s">
        <v>315</v>
      </c>
    </row>
    <row r="222" ht="12.75">
      <c r="H222" s="45"/>
    </row>
    <row r="223" spans="2:8" ht="12.75">
      <c r="B223" s="45" t="s">
        <v>234</v>
      </c>
      <c r="C223" s="91">
        <v>802.17</v>
      </c>
      <c r="D223" s="45" t="s">
        <v>220</v>
      </c>
      <c r="E223" s="45" t="s">
        <v>115</v>
      </c>
      <c r="F223" s="89">
        <v>2</v>
      </c>
      <c r="G223" s="89">
        <v>150</v>
      </c>
      <c r="H223" s="45" t="s">
        <v>265</v>
      </c>
    </row>
    <row r="224" ht="12.75">
      <c r="H224" s="45"/>
    </row>
    <row r="225" spans="2:8" ht="12.75">
      <c r="B225" s="45" t="s">
        <v>15</v>
      </c>
      <c r="C225" s="91">
        <v>802.11</v>
      </c>
      <c r="D225" s="45" t="s">
        <v>181</v>
      </c>
      <c r="E225" s="45" t="s">
        <v>157</v>
      </c>
      <c r="F225" s="89">
        <v>3</v>
      </c>
      <c r="G225" s="89">
        <v>90</v>
      </c>
      <c r="H225" s="45" t="s">
        <v>266</v>
      </c>
    </row>
    <row r="226" ht="12.75">
      <c r="H226" s="46"/>
    </row>
    <row r="227" spans="2:8" ht="12.75">
      <c r="B227" s="45" t="s">
        <v>10</v>
      </c>
      <c r="C227" s="91">
        <v>802.11</v>
      </c>
      <c r="D227" s="45" t="s">
        <v>180</v>
      </c>
      <c r="E227" s="45" t="s">
        <v>115</v>
      </c>
      <c r="F227" s="89">
        <v>25</v>
      </c>
      <c r="G227" s="89">
        <v>200</v>
      </c>
      <c r="H227" s="45" t="s">
        <v>271</v>
      </c>
    </row>
    <row r="228" ht="12.75">
      <c r="H228" s="45"/>
    </row>
    <row r="229" spans="2:8" ht="12.75" outlineLevel="1">
      <c r="B229" s="45" t="s">
        <v>242</v>
      </c>
      <c r="D229" s="45" t="s">
        <v>228</v>
      </c>
      <c r="E229" s="45" t="s">
        <v>241</v>
      </c>
      <c r="F229" s="89">
        <v>7</v>
      </c>
      <c r="G229" s="89" t="s">
        <v>286</v>
      </c>
      <c r="H229" s="45" t="s">
        <v>258</v>
      </c>
    </row>
    <row r="230" ht="12.75" outlineLevel="1"/>
    <row r="231" spans="2:8" ht="12.75">
      <c r="B231" s="45" t="s">
        <v>26</v>
      </c>
      <c r="C231" s="91">
        <v>802.11</v>
      </c>
      <c r="D231" s="46" t="s">
        <v>196</v>
      </c>
      <c r="E231" s="45" t="s">
        <v>117</v>
      </c>
      <c r="F231" s="89">
        <v>4</v>
      </c>
      <c r="G231" s="89">
        <v>80</v>
      </c>
      <c r="H231" s="45" t="s">
        <v>260</v>
      </c>
    </row>
    <row r="232" ht="12.75">
      <c r="H232" s="46"/>
    </row>
    <row r="233" spans="2:8" ht="12.75">
      <c r="B233" s="45" t="s">
        <v>119</v>
      </c>
      <c r="C233" s="91">
        <v>802.16</v>
      </c>
      <c r="D233" s="45" t="s">
        <v>222</v>
      </c>
      <c r="E233" s="45" t="s">
        <v>72</v>
      </c>
      <c r="F233" s="89">
        <v>8</v>
      </c>
      <c r="G233" s="89">
        <v>18</v>
      </c>
      <c r="H233" s="45" t="s">
        <v>276</v>
      </c>
    </row>
    <row r="234" ht="12.75">
      <c r="H234" s="45"/>
    </row>
    <row r="235" ht="12.75">
      <c r="H235" s="45"/>
    </row>
    <row r="236" ht="12.75">
      <c r="H236" s="46"/>
    </row>
    <row r="237" spans="1:8" ht="12.75">
      <c r="A237" s="90" t="s">
        <v>36</v>
      </c>
      <c r="B237" s="45" t="s">
        <v>16</v>
      </c>
      <c r="C237" s="91">
        <v>802.16</v>
      </c>
      <c r="D237" s="45" t="s">
        <v>177</v>
      </c>
      <c r="E237" s="45" t="s">
        <v>247</v>
      </c>
      <c r="F237" s="89">
        <v>4</v>
      </c>
      <c r="G237" s="89">
        <v>120</v>
      </c>
      <c r="H237" s="46" t="s">
        <v>263</v>
      </c>
    </row>
    <row r="238" spans="1:8" ht="12.75">
      <c r="A238" s="128">
        <v>37449</v>
      </c>
      <c r="C238" s="91">
        <v>802.16</v>
      </c>
      <c r="D238" s="45" t="s">
        <v>178</v>
      </c>
      <c r="E238" s="45" t="s">
        <v>72</v>
      </c>
      <c r="F238" s="89">
        <v>8</v>
      </c>
      <c r="G238" s="89">
        <v>18</v>
      </c>
      <c r="H238" s="45" t="s">
        <v>276</v>
      </c>
    </row>
    <row r="239" spans="1:8" ht="12.75">
      <c r="A239" s="93">
        <v>2002</v>
      </c>
      <c r="C239" s="158" t="s">
        <v>299</v>
      </c>
      <c r="D239" s="157" t="s">
        <v>355</v>
      </c>
      <c r="E239" s="157" t="s">
        <v>71</v>
      </c>
      <c r="F239" s="159">
        <v>24</v>
      </c>
      <c r="G239" s="159">
        <v>50</v>
      </c>
      <c r="H239" s="157" t="s">
        <v>301</v>
      </c>
    </row>
    <row r="240" spans="1:8" ht="12.75">
      <c r="A240" s="45"/>
      <c r="C240" s="91" t="s">
        <v>20</v>
      </c>
      <c r="D240" s="45" t="s">
        <v>20</v>
      </c>
      <c r="E240" s="45" t="s">
        <v>20</v>
      </c>
      <c r="F240" s="89" t="s">
        <v>20</v>
      </c>
      <c r="G240" s="89" t="s">
        <v>20</v>
      </c>
      <c r="H240" s="45" t="s">
        <v>20</v>
      </c>
    </row>
    <row r="241" spans="2:8" ht="12.75">
      <c r="B241" s="45" t="s">
        <v>37</v>
      </c>
      <c r="C241" s="91">
        <v>802.11</v>
      </c>
      <c r="D241" s="45" t="s">
        <v>223</v>
      </c>
      <c r="E241" s="45" t="s">
        <v>118</v>
      </c>
      <c r="F241" s="89">
        <v>20</v>
      </c>
      <c r="G241" s="89">
        <v>400</v>
      </c>
      <c r="H241" s="45" t="s">
        <v>287</v>
      </c>
    </row>
    <row r="242" spans="3:8" ht="12.75">
      <c r="C242" s="91">
        <v>802.15</v>
      </c>
      <c r="D242" s="45" t="s">
        <v>224</v>
      </c>
      <c r="E242" s="45" t="s">
        <v>118</v>
      </c>
      <c r="F242" s="89">
        <v>1</v>
      </c>
      <c r="G242" s="89">
        <v>150</v>
      </c>
      <c r="H242" s="46" t="s">
        <v>281</v>
      </c>
    </row>
    <row r="243" spans="3:8" ht="12.75">
      <c r="C243" s="45"/>
      <c r="F243" s="45"/>
      <c r="G243" s="45"/>
      <c r="H243" s="45"/>
    </row>
    <row r="244" spans="2:8" ht="12.75">
      <c r="B244" s="45" t="s">
        <v>323</v>
      </c>
      <c r="D244" s="149" t="s">
        <v>324</v>
      </c>
      <c r="E244" s="149" t="s">
        <v>321</v>
      </c>
      <c r="F244" s="151" t="s">
        <v>300</v>
      </c>
      <c r="G244" s="151">
        <v>25</v>
      </c>
      <c r="H244" s="149" t="s">
        <v>336</v>
      </c>
    </row>
    <row r="245" ht="12.75">
      <c r="H245" s="45"/>
    </row>
    <row r="246" spans="2:8" ht="12.75">
      <c r="B246" s="45" t="s">
        <v>17</v>
      </c>
      <c r="C246" s="91">
        <v>802.16</v>
      </c>
      <c r="D246" s="45" t="s">
        <v>225</v>
      </c>
      <c r="E246" s="45" t="s">
        <v>247</v>
      </c>
      <c r="F246" s="89">
        <v>4</v>
      </c>
      <c r="G246" s="89">
        <v>120</v>
      </c>
      <c r="H246" s="46" t="s">
        <v>263</v>
      </c>
    </row>
    <row r="247" ht="12.75">
      <c r="H247" s="45"/>
    </row>
    <row r="248" spans="2:8" ht="12.75">
      <c r="B248" s="45" t="s">
        <v>243</v>
      </c>
      <c r="C248" s="91" t="s">
        <v>246</v>
      </c>
      <c r="D248" s="45" t="s">
        <v>250</v>
      </c>
      <c r="E248" s="45" t="s">
        <v>72</v>
      </c>
      <c r="F248" s="89">
        <v>10</v>
      </c>
      <c r="G248" s="89">
        <v>18</v>
      </c>
      <c r="H248" s="46" t="s">
        <v>276</v>
      </c>
    </row>
    <row r="249" ht="12.75">
      <c r="H249" s="45"/>
    </row>
    <row r="250" spans="2:8" ht="12.75">
      <c r="B250" s="44" t="s">
        <v>8</v>
      </c>
      <c r="C250" s="132" t="s">
        <v>239</v>
      </c>
      <c r="D250" s="153" t="s">
        <v>168</v>
      </c>
      <c r="E250" s="44" t="s">
        <v>327</v>
      </c>
      <c r="F250" s="122">
        <v>3</v>
      </c>
      <c r="G250" s="122">
        <v>100</v>
      </c>
      <c r="H250" s="148" t="s">
        <v>328</v>
      </c>
    </row>
    <row r="251" spans="2:8" ht="12.75">
      <c r="B251" s="149" t="s">
        <v>325</v>
      </c>
      <c r="C251" s="150" t="s">
        <v>239</v>
      </c>
      <c r="D251" s="154" t="s">
        <v>326</v>
      </c>
      <c r="E251" s="149" t="s">
        <v>327</v>
      </c>
      <c r="F251" s="151">
        <v>3</v>
      </c>
      <c r="G251" s="151">
        <v>100</v>
      </c>
      <c r="H251" s="152" t="s">
        <v>328</v>
      </c>
    </row>
    <row r="252" ht="12.75">
      <c r="H252" s="45"/>
    </row>
    <row r="253" spans="1:8" ht="12.75">
      <c r="A253" s="90"/>
      <c r="H253" s="45"/>
    </row>
    <row r="254" spans="1:8" ht="12.75">
      <c r="A254" s="90"/>
      <c r="H254" s="45"/>
    </row>
    <row r="255" spans="1:8" ht="12.75">
      <c r="A255" s="90"/>
      <c r="H255" s="45"/>
    </row>
    <row r="256" spans="1:8" ht="12.75">
      <c r="A256" s="90" t="s">
        <v>329</v>
      </c>
      <c r="D256" s="44"/>
      <c r="H256" s="45"/>
    </row>
    <row r="257" spans="1:8" ht="12.75">
      <c r="A257" s="90"/>
      <c r="D257" s="44"/>
      <c r="H257" s="45"/>
    </row>
    <row r="258" spans="1:8" ht="12.75">
      <c r="A258" s="90"/>
      <c r="D258" s="44"/>
      <c r="H258" s="45"/>
    </row>
    <row r="259" spans="1:8" ht="12.75">
      <c r="A259" s="90"/>
      <c r="D259" s="44" t="s">
        <v>89</v>
      </c>
      <c r="H259" s="45"/>
    </row>
    <row r="260" spans="1:8" ht="12.75">
      <c r="A260" s="90">
        <v>802</v>
      </c>
      <c r="B260" s="45" t="s">
        <v>96</v>
      </c>
      <c r="D260" s="44" t="s">
        <v>330</v>
      </c>
      <c r="F260" s="89">
        <v>3</v>
      </c>
      <c r="H260" s="45"/>
    </row>
    <row r="261" spans="1:8" ht="12.75">
      <c r="A261" s="90"/>
      <c r="B261" s="45" t="s">
        <v>97</v>
      </c>
      <c r="D261" s="44" t="s">
        <v>331</v>
      </c>
      <c r="F261" s="89">
        <v>10</v>
      </c>
      <c r="H261" s="45"/>
    </row>
    <row r="262" spans="1:8" ht="12.75">
      <c r="A262" s="90"/>
      <c r="B262" s="45" t="s">
        <v>230</v>
      </c>
      <c r="D262" s="44" t="s">
        <v>98</v>
      </c>
      <c r="H262" s="45"/>
    </row>
    <row r="263" spans="1:8" ht="12.75">
      <c r="A263" s="90"/>
      <c r="B263" s="165" t="s">
        <v>226</v>
      </c>
      <c r="C263" s="166"/>
      <c r="D263" s="167" t="s">
        <v>229</v>
      </c>
      <c r="E263" s="161"/>
      <c r="F263" s="162">
        <v>23</v>
      </c>
      <c r="H263" s="45"/>
    </row>
    <row r="264" spans="1:8" ht="12.75">
      <c r="A264" s="90"/>
      <c r="B264" s="88"/>
      <c r="C264" s="92"/>
      <c r="D264" s="44"/>
      <c r="H264" s="45"/>
    </row>
    <row r="265" spans="1:8" ht="12.75">
      <c r="A265" s="90"/>
      <c r="B265" s="88"/>
      <c r="C265" s="92"/>
      <c r="D265" s="44" t="s">
        <v>244</v>
      </c>
      <c r="H265" s="45"/>
    </row>
    <row r="266" spans="1:8" ht="12.75">
      <c r="A266" s="90">
        <v>802.1</v>
      </c>
      <c r="D266" s="44" t="s">
        <v>140</v>
      </c>
      <c r="F266" s="89">
        <v>15</v>
      </c>
      <c r="H266" s="45"/>
    </row>
    <row r="267" spans="1:8" ht="12.75">
      <c r="A267" s="45"/>
      <c r="D267" s="44"/>
      <c r="H267" s="45"/>
    </row>
    <row r="268" spans="1:8" ht="12.75">
      <c r="A268" s="90"/>
      <c r="D268" s="44" t="s">
        <v>77</v>
      </c>
      <c r="H268" s="45"/>
    </row>
    <row r="269" spans="1:8" ht="12.75">
      <c r="A269" s="90">
        <v>802.3</v>
      </c>
      <c r="B269" s="45" t="s">
        <v>86</v>
      </c>
      <c r="D269" s="44" t="s">
        <v>125</v>
      </c>
      <c r="F269" s="89">
        <v>19</v>
      </c>
      <c r="H269" s="45"/>
    </row>
    <row r="270" spans="1:8" ht="12.75">
      <c r="A270" s="90"/>
      <c r="B270" s="45" t="s">
        <v>78</v>
      </c>
      <c r="D270" s="44" t="s">
        <v>107</v>
      </c>
      <c r="F270" s="89">
        <v>25</v>
      </c>
      <c r="H270" s="45"/>
    </row>
    <row r="271" spans="1:8" ht="12.75">
      <c r="A271" s="90"/>
      <c r="B271" s="45" t="s">
        <v>79</v>
      </c>
      <c r="D271" s="44" t="s">
        <v>126</v>
      </c>
      <c r="F271" s="89">
        <v>16</v>
      </c>
      <c r="H271" s="45"/>
    </row>
    <row r="272" spans="1:8" ht="12.75">
      <c r="A272" s="90"/>
      <c r="B272" s="45" t="s">
        <v>80</v>
      </c>
      <c r="D272" s="44" t="s">
        <v>88</v>
      </c>
      <c r="F272" s="89">
        <v>22</v>
      </c>
      <c r="H272" s="45"/>
    </row>
    <row r="273" spans="1:8" ht="12.75">
      <c r="A273" s="90"/>
      <c r="B273" s="45" t="s">
        <v>81</v>
      </c>
      <c r="D273" s="44" t="s">
        <v>127</v>
      </c>
      <c r="F273" s="89">
        <v>18</v>
      </c>
      <c r="H273" s="45"/>
    </row>
    <row r="274" spans="1:8" ht="12.75">
      <c r="A274" s="90"/>
      <c r="B274" s="45" t="s">
        <v>334</v>
      </c>
      <c r="D274" s="44" t="s">
        <v>129</v>
      </c>
      <c r="F274" s="89">
        <v>17</v>
      </c>
      <c r="H274" s="45"/>
    </row>
    <row r="275" spans="1:8" ht="12.75">
      <c r="A275" s="90"/>
      <c r="D275" s="44"/>
      <c r="H275" s="45"/>
    </row>
    <row r="276" spans="1:8" ht="12.75">
      <c r="A276" s="90"/>
      <c r="D276" s="44" t="s">
        <v>332</v>
      </c>
      <c r="H276" s="45"/>
    </row>
    <row r="277" spans="1:8" ht="12.75">
      <c r="A277" s="90">
        <v>802.11</v>
      </c>
      <c r="B277" s="45" t="s">
        <v>102</v>
      </c>
      <c r="D277" s="44" t="s">
        <v>131</v>
      </c>
      <c r="F277" s="89">
        <v>20</v>
      </c>
      <c r="H277" s="45"/>
    </row>
    <row r="278" spans="1:8" ht="12.75">
      <c r="A278" s="90"/>
      <c r="B278" s="45" t="s">
        <v>103</v>
      </c>
      <c r="D278" s="44" t="s">
        <v>132</v>
      </c>
      <c r="F278" s="89">
        <v>6</v>
      </c>
      <c r="H278" s="45"/>
    </row>
    <row r="279" spans="1:8" ht="12.75">
      <c r="A279" s="90"/>
      <c r="B279" s="45" t="s">
        <v>104</v>
      </c>
      <c r="D279" s="44" t="s">
        <v>133</v>
      </c>
      <c r="F279" s="89">
        <v>3</v>
      </c>
      <c r="H279" s="45"/>
    </row>
    <row r="280" spans="1:8" ht="12.75">
      <c r="A280" s="90"/>
      <c r="B280" s="45" t="s">
        <v>105</v>
      </c>
      <c r="D280" s="44" t="s">
        <v>133</v>
      </c>
      <c r="F280" s="89">
        <v>5</v>
      </c>
      <c r="H280" s="45"/>
    </row>
    <row r="281" spans="1:8" ht="12.75">
      <c r="A281" s="90"/>
      <c r="B281" s="45" t="s">
        <v>106</v>
      </c>
      <c r="D281" s="44" t="s">
        <v>129</v>
      </c>
      <c r="F281" s="89">
        <v>21</v>
      </c>
      <c r="H281" s="45"/>
    </row>
    <row r="282" spans="1:8" ht="12.75">
      <c r="A282" s="90"/>
      <c r="D282" s="44"/>
      <c r="H282" s="45"/>
    </row>
    <row r="283" spans="1:8" ht="12.75">
      <c r="A283" s="90"/>
      <c r="D283" s="44" t="s">
        <v>89</v>
      </c>
      <c r="H283" s="45"/>
    </row>
    <row r="284" spans="1:8" ht="12.75">
      <c r="A284" s="90">
        <v>802.15</v>
      </c>
      <c r="B284" s="45" t="s">
        <v>83</v>
      </c>
      <c r="D284" s="44" t="s">
        <v>87</v>
      </c>
      <c r="F284" s="89">
        <v>1</v>
      </c>
      <c r="H284" s="45"/>
    </row>
    <row r="285" spans="1:8" ht="12.75">
      <c r="A285" s="90"/>
      <c r="B285" s="45" t="s">
        <v>84</v>
      </c>
      <c r="D285" s="44" t="s">
        <v>88</v>
      </c>
      <c r="F285" s="89">
        <v>9</v>
      </c>
      <c r="H285" s="45"/>
    </row>
    <row r="286" spans="1:8" ht="12.75">
      <c r="A286" s="90"/>
      <c r="B286" s="45" t="s">
        <v>85</v>
      </c>
      <c r="D286" s="44" t="s">
        <v>76</v>
      </c>
      <c r="F286" s="89">
        <v>11</v>
      </c>
      <c r="H286" s="45"/>
    </row>
    <row r="287" spans="1:8" ht="12.75">
      <c r="A287" s="90"/>
      <c r="B287" s="45" t="s">
        <v>90</v>
      </c>
      <c r="D287" s="44" t="s">
        <v>141</v>
      </c>
      <c r="F287" s="89">
        <v>14</v>
      </c>
      <c r="H287" s="45"/>
    </row>
    <row r="288" spans="1:8" ht="12.75">
      <c r="A288" s="90"/>
      <c r="D288" s="44"/>
      <c r="H288" s="45"/>
    </row>
    <row r="289" spans="1:8" ht="12.75">
      <c r="A289" s="90"/>
      <c r="D289" s="44" t="s">
        <v>82</v>
      </c>
      <c r="H289" s="45"/>
    </row>
    <row r="290" spans="1:8" ht="12.75">
      <c r="A290" s="90">
        <v>802.16</v>
      </c>
      <c r="B290" s="45" t="s">
        <v>99</v>
      </c>
      <c r="D290" s="44" t="s">
        <v>128</v>
      </c>
      <c r="F290" s="89">
        <v>4</v>
      </c>
      <c r="H290" s="45"/>
    </row>
    <row r="291" spans="1:8" ht="12.75">
      <c r="A291" s="90"/>
      <c r="B291" s="45" t="s">
        <v>100</v>
      </c>
      <c r="D291" s="44" t="s">
        <v>129</v>
      </c>
      <c r="F291" s="89">
        <v>12</v>
      </c>
      <c r="H291" s="45"/>
    </row>
    <row r="292" spans="1:8" ht="12.75">
      <c r="A292" s="90"/>
      <c r="B292" s="45" t="s">
        <v>101</v>
      </c>
      <c r="D292" s="44" t="s">
        <v>95</v>
      </c>
      <c r="F292" s="89">
        <v>8</v>
      </c>
      <c r="H292" s="45"/>
    </row>
    <row r="293" spans="1:8" ht="12.75">
      <c r="A293" s="90"/>
      <c r="D293" s="44"/>
      <c r="F293" s="45"/>
      <c r="H293" s="45"/>
    </row>
    <row r="294" spans="1:8" ht="12.75">
      <c r="A294" s="90"/>
      <c r="D294" s="44" t="s">
        <v>82</v>
      </c>
      <c r="F294" s="45"/>
      <c r="H294" s="45"/>
    </row>
    <row r="295" spans="1:8" ht="12.75">
      <c r="A295" s="90">
        <v>802.17</v>
      </c>
      <c r="B295" s="45" t="s">
        <v>91</v>
      </c>
      <c r="D295" s="44" t="s">
        <v>94</v>
      </c>
      <c r="E295" s="44"/>
      <c r="F295" s="89">
        <v>2</v>
      </c>
      <c r="H295" s="45"/>
    </row>
    <row r="296" spans="1:8" ht="12.75">
      <c r="A296" s="90"/>
      <c r="B296" s="45" t="s">
        <v>92</v>
      </c>
      <c r="D296" s="44" t="s">
        <v>130</v>
      </c>
      <c r="E296" s="44"/>
      <c r="F296" s="89">
        <v>13</v>
      </c>
      <c r="H296" s="45"/>
    </row>
    <row r="297" spans="1:8" ht="12.75">
      <c r="A297" s="90"/>
      <c r="B297" s="45" t="s">
        <v>93</v>
      </c>
      <c r="D297" s="44" t="s">
        <v>333</v>
      </c>
      <c r="E297" s="44"/>
      <c r="F297" s="89">
        <v>7</v>
      </c>
      <c r="H297" s="45"/>
    </row>
    <row r="298" spans="1:8" ht="12.75">
      <c r="A298" s="90"/>
      <c r="D298" s="44"/>
      <c r="H298" s="45"/>
    </row>
    <row r="299" spans="1:8" ht="12.75">
      <c r="A299" s="90">
        <v>802.18</v>
      </c>
      <c r="B299" s="45" t="s">
        <v>316</v>
      </c>
      <c r="D299" s="44" t="s">
        <v>244</v>
      </c>
      <c r="H299" s="45"/>
    </row>
    <row r="300" spans="1:8" ht="12.75">
      <c r="A300" s="90"/>
      <c r="D300" s="44" t="s">
        <v>76</v>
      </c>
      <c r="F300" s="89">
        <v>24</v>
      </c>
      <c r="G300" s="45"/>
      <c r="H300" s="45"/>
    </row>
    <row r="301" spans="1:8" ht="12.75">
      <c r="A301" s="90"/>
      <c r="F301" s="45"/>
      <c r="G301" s="45"/>
      <c r="H301" s="45"/>
    </row>
    <row r="302" spans="1:8" ht="12.75">
      <c r="A302" s="90" t="s">
        <v>108</v>
      </c>
      <c r="D302" s="125" t="s">
        <v>38</v>
      </c>
      <c r="F302" s="137" t="s">
        <v>39</v>
      </c>
      <c r="H302" s="45"/>
    </row>
    <row r="303" spans="1:8" ht="12.75">
      <c r="A303" s="90"/>
      <c r="D303" s="44"/>
      <c r="H303" s="45"/>
    </row>
    <row r="304" spans="1:8" ht="12.75">
      <c r="A304" s="90"/>
      <c r="D304" s="45" t="s">
        <v>142</v>
      </c>
      <c r="F304" s="93" t="s">
        <v>109</v>
      </c>
      <c r="H304" s="45"/>
    </row>
    <row r="305" spans="1:8" ht="12.75">
      <c r="A305" s="90"/>
      <c r="D305" s="45" t="s">
        <v>143</v>
      </c>
      <c r="F305" s="93" t="s">
        <v>110</v>
      </c>
      <c r="H305" s="45"/>
    </row>
    <row r="306" spans="1:8" ht="12.75">
      <c r="A306" s="90"/>
      <c r="D306" s="45" t="s">
        <v>144</v>
      </c>
      <c r="F306" s="93" t="s">
        <v>111</v>
      </c>
      <c r="H306" s="45"/>
    </row>
    <row r="307" spans="1:8" ht="12.75">
      <c r="A307" s="90"/>
      <c r="D307" s="45" t="s">
        <v>145</v>
      </c>
      <c r="F307" s="93" t="s">
        <v>112</v>
      </c>
      <c r="H307" s="45"/>
    </row>
    <row r="308" spans="1:8" ht="12.75">
      <c r="A308" s="90"/>
      <c r="D308" s="45" t="s">
        <v>146</v>
      </c>
      <c r="F308" s="93" t="s">
        <v>113</v>
      </c>
      <c r="H308" s="45"/>
    </row>
    <row r="309" spans="4:8" ht="12.75">
      <c r="D309" s="45" t="s">
        <v>147</v>
      </c>
      <c r="F309" s="93" t="s">
        <v>73</v>
      </c>
      <c r="H309" s="45"/>
    </row>
    <row r="310" spans="4:8" ht="12.75">
      <c r="D310" s="45" t="s">
        <v>148</v>
      </c>
      <c r="F310" s="93" t="s">
        <v>74</v>
      </c>
      <c r="H310" s="45"/>
    </row>
    <row r="311" spans="4:8" ht="12.75">
      <c r="D311" s="45" t="s">
        <v>0</v>
      </c>
      <c r="F311" s="93" t="s">
        <v>75</v>
      </c>
      <c r="H311" s="45"/>
    </row>
    <row r="312" spans="4:8" ht="12.75">
      <c r="D312" s="45" t="s">
        <v>149</v>
      </c>
      <c r="F312" s="93"/>
      <c r="H312" s="45"/>
    </row>
    <row r="313" spans="6:8" ht="12.75">
      <c r="F313" s="93"/>
      <c r="H313" s="45"/>
    </row>
    <row r="314" ht="12.75">
      <c r="H314" s="45"/>
    </row>
    <row r="315" ht="12.75">
      <c r="H315" s="45"/>
    </row>
    <row r="316" spans="1:8" ht="12.75">
      <c r="A316" s="123" t="s">
        <v>288</v>
      </c>
      <c r="H316" s="45"/>
    </row>
    <row r="317" ht="12.75">
      <c r="H317" s="45"/>
    </row>
    <row r="318" spans="1:8" ht="12.75">
      <c r="A318" s="123" t="s">
        <v>289</v>
      </c>
      <c r="B318" s="125"/>
      <c r="C318" s="124"/>
      <c r="H318" s="45"/>
    </row>
    <row r="319" ht="12.75">
      <c r="H319" s="45"/>
    </row>
    <row r="320" spans="1:8" ht="12.75">
      <c r="A320" s="93" t="s">
        <v>290</v>
      </c>
      <c r="C320" s="91" t="s">
        <v>294</v>
      </c>
      <c r="H320" s="45"/>
    </row>
    <row r="321" spans="1:8" ht="12.75">
      <c r="A321" s="93" t="s">
        <v>293</v>
      </c>
      <c r="H321" s="45"/>
    </row>
    <row r="322" ht="12.75">
      <c r="H322" s="45"/>
    </row>
    <row r="323" spans="1:8" ht="12.75">
      <c r="A323" s="93" t="s">
        <v>295</v>
      </c>
      <c r="C323" s="91" t="s">
        <v>294</v>
      </c>
      <c r="H323" s="45"/>
    </row>
    <row r="324" spans="1:8" ht="12.75">
      <c r="A324" s="93" t="s">
        <v>296</v>
      </c>
      <c r="H324" s="45"/>
    </row>
    <row r="325" ht="12.75">
      <c r="H325" s="45"/>
    </row>
    <row r="326" ht="12.75">
      <c r="H326" s="45"/>
    </row>
    <row r="327" spans="1:8" ht="12.75">
      <c r="A327" s="123" t="s">
        <v>291</v>
      </c>
      <c r="B327" s="125"/>
      <c r="C327" s="124"/>
      <c r="H327" s="45"/>
    </row>
    <row r="328" ht="12.75">
      <c r="H328" s="45"/>
    </row>
    <row r="329" spans="1:8" ht="12.75">
      <c r="A329" s="93" t="s">
        <v>290</v>
      </c>
      <c r="C329" s="91" t="s">
        <v>306</v>
      </c>
      <c r="H329" s="45"/>
    </row>
    <row r="330" spans="1:8" ht="12.75">
      <c r="A330" s="93" t="s">
        <v>292</v>
      </c>
      <c r="H330" s="45"/>
    </row>
    <row r="331" ht="12.75">
      <c r="H331" s="45"/>
    </row>
    <row r="332" ht="12.75">
      <c r="H332" s="45"/>
    </row>
    <row r="333" ht="12.75">
      <c r="H333" s="45"/>
    </row>
    <row r="334" ht="12.75">
      <c r="H334" s="45"/>
    </row>
    <row r="335" ht="12.75">
      <c r="H335" s="45"/>
    </row>
    <row r="369" ht="12.75" customHeight="1">
      <c r="J369" s="138"/>
    </row>
    <row r="370" ht="26.25" customHeight="1">
      <c r="J370" s="139"/>
    </row>
    <row r="371" ht="18.75" customHeight="1">
      <c r="J371" s="138"/>
    </row>
    <row r="372" ht="15.75" customHeight="1">
      <c r="J372" s="138"/>
    </row>
    <row r="376" ht="12.75" customHeight="1">
      <c r="J376" s="138"/>
    </row>
    <row r="377" ht="12.75" customHeight="1">
      <c r="J377" s="138"/>
    </row>
    <row r="378" ht="42" customHeight="1">
      <c r="J378" s="138"/>
    </row>
    <row r="379" ht="25.5" customHeight="1">
      <c r="J379" s="138"/>
    </row>
    <row r="380" spans="6:10" ht="12.75" customHeight="1">
      <c r="F380" s="140"/>
      <c r="J380" s="138"/>
    </row>
    <row r="381" spans="2:10" ht="12.75" customHeight="1">
      <c r="B381" s="140"/>
      <c r="C381" s="135"/>
      <c r="D381" s="140"/>
      <c r="E381" s="140"/>
      <c r="F381" s="140"/>
      <c r="G381" s="140"/>
      <c r="J381" s="138"/>
    </row>
    <row r="382" spans="1:7" ht="15.75">
      <c r="A382" s="141"/>
      <c r="B382" s="140"/>
      <c r="C382" s="135"/>
      <c r="D382" s="140"/>
      <c r="E382" s="140"/>
      <c r="F382" s="140"/>
      <c r="G382" s="140"/>
    </row>
    <row r="383" spans="1:7" ht="15.75">
      <c r="A383" s="141"/>
      <c r="B383" s="140"/>
      <c r="C383" s="135"/>
      <c r="D383" s="140"/>
      <c r="E383" s="140"/>
      <c r="F383" s="140"/>
      <c r="G383" s="140"/>
    </row>
    <row r="384" spans="1:7" ht="15.75">
      <c r="A384" s="141"/>
      <c r="B384" s="142"/>
      <c r="C384" s="143"/>
      <c r="D384" s="140"/>
      <c r="E384" s="140"/>
      <c r="G384" s="140"/>
    </row>
    <row r="385" spans="1:7" ht="15">
      <c r="A385" s="144"/>
      <c r="G385" s="122"/>
    </row>
    <row r="386" spans="7:8" ht="15.75">
      <c r="G386" s="122"/>
      <c r="H386" s="140"/>
    </row>
    <row r="387" spans="6:8" ht="15.75">
      <c r="F387" s="126"/>
      <c r="G387" s="122"/>
      <c r="H387" s="140"/>
    </row>
    <row r="388" spans="2:8" ht="15.75">
      <c r="B388" s="125"/>
      <c r="C388" s="124"/>
      <c r="D388" s="125"/>
      <c r="E388" s="125"/>
      <c r="G388" s="126"/>
      <c r="H388" s="140"/>
    </row>
    <row r="389" ht="15.75">
      <c r="H389" s="140"/>
    </row>
    <row r="390" spans="1:8" ht="12.75">
      <c r="A390" s="90"/>
      <c r="D390" s="44"/>
      <c r="H390" s="145"/>
    </row>
    <row r="391" spans="1:8" ht="12.75">
      <c r="A391" s="146"/>
      <c r="H391" s="145"/>
    </row>
    <row r="392" ht="12.75">
      <c r="H392" s="145"/>
    </row>
    <row r="393" ht="12.75">
      <c r="H393" s="147"/>
    </row>
    <row r="394" ht="12.75">
      <c r="A394" s="90"/>
    </row>
    <row r="395" ht="12.75">
      <c r="A395" s="146"/>
    </row>
  </sheetData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Meeting-Draft Agenda&amp;C&amp;"Arial,Bold"&amp;18July 2002 Plenary&amp;R&amp;12&amp;D Version 3.0</oddHeader>
    <oddFooter>&amp;L*FHV - Fairmont Hotel Vancouver&amp;RPage &amp;P of &amp;N</oddFooter>
  </headerFooter>
  <rowBreaks count="5" manualBreakCount="5">
    <brk id="64" max="6" man="1"/>
    <brk id="126" max="6" man="1"/>
    <brk id="184" max="255" man="1"/>
    <brk id="252" max="6" man="1"/>
    <brk id="3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SheetLayoutView="100" workbookViewId="0" topLeftCell="A1">
      <pane xSplit="4" ySplit="4" topLeftCell="E1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1" sqref="B161"/>
    </sheetView>
  </sheetViews>
  <sheetFormatPr defaultColWidth="9.140625" defaultRowHeight="12.75"/>
  <cols>
    <col min="1" max="1" width="11.140625" style="4" bestFit="1" customWidth="1"/>
    <col min="2" max="2" width="14.57421875" style="18" customWidth="1"/>
    <col min="3" max="3" width="9.28125" style="69" customWidth="1"/>
    <col min="4" max="4" width="31.8515625" style="4" customWidth="1"/>
    <col min="5" max="5" width="15.28125" style="3" customWidth="1"/>
    <col min="6" max="6" width="5.57421875" style="3" bestFit="1" customWidth="1"/>
    <col min="7" max="7" width="7.140625" style="3" bestFit="1" customWidth="1"/>
    <col min="8" max="8" width="7.8515625" style="3" bestFit="1" customWidth="1"/>
    <col min="9" max="9" width="6.00390625" style="3" bestFit="1" customWidth="1"/>
    <col min="10" max="10" width="4.8515625" style="3" bestFit="1" customWidth="1"/>
    <col min="11" max="11" width="5.28125" style="3" bestFit="1" customWidth="1"/>
    <col min="12" max="12" width="10.8515625" style="3" bestFit="1" customWidth="1"/>
    <col min="13" max="14" width="4.8515625" style="3" bestFit="1" customWidth="1"/>
    <col min="15" max="15" width="4.57421875" style="3" bestFit="1" customWidth="1"/>
    <col min="16" max="16" width="6.7109375" style="3" customWidth="1"/>
    <col min="17" max="17" width="4.8515625" style="3" bestFit="1" customWidth="1"/>
    <col min="18" max="18" width="5.57421875" style="9" bestFit="1" customWidth="1"/>
    <col min="19" max="19" width="13.421875" style="51" customWidth="1"/>
    <col min="20" max="20" width="13.421875" style="3" customWidth="1"/>
    <col min="21" max="22" width="13.421875" style="3" hidden="1" customWidth="1"/>
    <col min="23" max="16384" width="13.421875" style="3" customWidth="1"/>
  </cols>
  <sheetData>
    <row r="1" spans="1:18" ht="33.75">
      <c r="A1" s="1"/>
      <c r="B1" s="19" t="s">
        <v>40</v>
      </c>
      <c r="C1" s="155" t="s">
        <v>162</v>
      </c>
      <c r="D1" s="156"/>
      <c r="E1" s="2" t="s">
        <v>41</v>
      </c>
      <c r="F1" s="2" t="s">
        <v>49</v>
      </c>
      <c r="G1" s="2" t="s">
        <v>42</v>
      </c>
      <c r="H1" s="2" t="s">
        <v>43</v>
      </c>
      <c r="I1" s="2" t="s">
        <v>44</v>
      </c>
      <c r="J1" s="2"/>
      <c r="K1" s="2"/>
      <c r="L1" s="2" t="s">
        <v>45</v>
      </c>
      <c r="M1" s="2"/>
      <c r="N1" s="2"/>
      <c r="O1" s="2" t="s">
        <v>46</v>
      </c>
      <c r="P1" s="2" t="s">
        <v>47</v>
      </c>
      <c r="Q1" s="2" t="s">
        <v>48</v>
      </c>
      <c r="R1" s="10" t="s">
        <v>50</v>
      </c>
    </row>
    <row r="2" spans="1:18" ht="11.25">
      <c r="A2" s="1"/>
      <c r="B2" s="19"/>
      <c r="C2" s="65"/>
      <c r="D2" s="1"/>
      <c r="E2" s="2"/>
      <c r="F2" s="2"/>
      <c r="G2" s="2"/>
      <c r="H2" s="2"/>
      <c r="I2" s="2" t="s">
        <v>51</v>
      </c>
      <c r="J2" s="2" t="s">
        <v>52</v>
      </c>
      <c r="K2" s="2" t="s">
        <v>53</v>
      </c>
      <c r="L2" s="2" t="s">
        <v>54</v>
      </c>
      <c r="M2" s="2" t="s">
        <v>66</v>
      </c>
      <c r="N2" s="2" t="s">
        <v>68</v>
      </c>
      <c r="O2" s="2"/>
      <c r="P2" s="2"/>
      <c r="Q2" s="2"/>
      <c r="R2" s="10"/>
    </row>
    <row r="3" spans="2:17" ht="11.25">
      <c r="B3" s="20" t="s">
        <v>55</v>
      </c>
      <c r="C3" s="66"/>
      <c r="D3" s="5"/>
      <c r="G3" s="6">
        <v>0</v>
      </c>
      <c r="H3" s="6"/>
      <c r="I3" s="6"/>
      <c r="J3" s="6"/>
      <c r="K3" s="6"/>
      <c r="L3" s="6"/>
      <c r="M3" s="6"/>
      <c r="N3" s="6"/>
      <c r="Q3" s="6"/>
    </row>
    <row r="4" spans="2:17" ht="11.25">
      <c r="B4" s="20" t="s">
        <v>56</v>
      </c>
      <c r="C4" s="66"/>
      <c r="D4" s="5"/>
      <c r="H4" s="6"/>
      <c r="I4" s="6"/>
      <c r="J4" s="6"/>
      <c r="K4" s="6"/>
      <c r="L4" s="6"/>
      <c r="M4" s="6" t="s">
        <v>61</v>
      </c>
      <c r="N4" s="6"/>
      <c r="Q4" s="6"/>
    </row>
    <row r="5" spans="1:18" ht="11.25">
      <c r="A5" s="37"/>
      <c r="B5" s="94"/>
      <c r="C5" s="95"/>
      <c r="D5" s="96"/>
      <c r="E5" s="28"/>
      <c r="F5" s="28"/>
      <c r="G5" s="28"/>
      <c r="H5" s="97"/>
      <c r="I5" s="97"/>
      <c r="J5" s="97"/>
      <c r="K5" s="97"/>
      <c r="L5" s="97"/>
      <c r="M5" s="97"/>
      <c r="N5" s="97"/>
      <c r="O5" s="28"/>
      <c r="P5" s="28"/>
      <c r="Q5" s="97"/>
      <c r="R5" s="39"/>
    </row>
    <row r="6" spans="1:19" ht="11.25">
      <c r="A6" s="22" t="str">
        <f>'Agenda V3'!A10</f>
        <v>Sat </v>
      </c>
      <c r="B6" s="42"/>
      <c r="C6" s="6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48"/>
    </row>
    <row r="7" spans="1:19" s="9" customFormat="1" ht="22.5">
      <c r="A7" s="58" t="s">
        <v>150</v>
      </c>
      <c r="B7" s="100" t="str">
        <f>'Agenda V3'!H10</f>
        <v>Plaza A</v>
      </c>
      <c r="C7" s="99"/>
      <c r="D7" s="99" t="str">
        <f>'Agenda V3'!D10</f>
        <v>ZigBee</v>
      </c>
      <c r="E7" s="39" t="str">
        <f>'Agenda V3'!E10</f>
        <v>SR+HT</v>
      </c>
      <c r="F7" s="39">
        <f>'Agenda V3'!G10</f>
        <v>50</v>
      </c>
      <c r="G7" s="39">
        <f>'Agenda V3'!F10</f>
        <v>5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f>(F7*0.5)/5+1</f>
        <v>6</v>
      </c>
      <c r="S7" s="101"/>
    </row>
    <row r="8" spans="1:19" s="13" customFormat="1" ht="11.25">
      <c r="A8" s="103"/>
      <c r="B8" s="102" t="s">
        <v>57</v>
      </c>
      <c r="C8" s="103"/>
      <c r="D8" s="103"/>
      <c r="E8" s="98"/>
      <c r="F8" s="98">
        <f>SUM(F3:F7)</f>
        <v>50</v>
      </c>
      <c r="G8" s="98"/>
      <c r="H8" s="98">
        <f aca="true" t="shared" si="0" ref="H8:N8">SUM(H3:H7)</f>
        <v>0</v>
      </c>
      <c r="I8" s="98">
        <f t="shared" si="0"/>
        <v>1</v>
      </c>
      <c r="J8" s="98">
        <f t="shared" si="0"/>
        <v>0</v>
      </c>
      <c r="K8" s="98">
        <f t="shared" si="0"/>
        <v>0</v>
      </c>
      <c r="L8" s="98">
        <f t="shared" si="0"/>
        <v>0</v>
      </c>
      <c r="M8" s="98">
        <f t="shared" si="0"/>
        <v>0</v>
      </c>
      <c r="N8" s="98">
        <f t="shared" si="0"/>
        <v>0</v>
      </c>
      <c r="O8" s="98"/>
      <c r="P8" s="98">
        <f>SUM(P3:P7)</f>
        <v>0</v>
      </c>
      <c r="Q8" s="98">
        <f>SUM(Q3:Q7)</f>
        <v>0</v>
      </c>
      <c r="R8" s="98">
        <f>SUM(R3:R7)</f>
        <v>6</v>
      </c>
      <c r="S8" s="104"/>
    </row>
    <row r="9" spans="1:18" ht="11.25">
      <c r="A9" s="7"/>
      <c r="B9" s="21"/>
      <c r="C9" s="6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</row>
    <row r="10" spans="1:19" ht="11.25">
      <c r="A10" s="22" t="e">
        <f>'Agenda V3'!#REF!</f>
        <v>#REF!</v>
      </c>
      <c r="B10" s="42">
        <f>'Agenda V3'!A15</f>
        <v>37444</v>
      </c>
      <c r="C10" s="68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8"/>
    </row>
    <row r="11" spans="1:19" s="49" customFormat="1" ht="22.5">
      <c r="A11" s="58" t="s">
        <v>150</v>
      </c>
      <c r="B11" s="33" t="str">
        <f>'Agenda V3'!H14</f>
        <v>Plaza A</v>
      </c>
      <c r="C11" s="70"/>
      <c r="D11" s="4" t="str">
        <f>'Agenda V3'!D14</f>
        <v>ZigBee</v>
      </c>
      <c r="E11" s="28" t="str">
        <f>'Agenda V3'!E14</f>
        <v>SR+HT</v>
      </c>
      <c r="F11" s="28">
        <f>'Agenda V3'!G14</f>
        <v>50</v>
      </c>
      <c r="G11" s="28">
        <f>'Agenda V3'!F14</f>
        <v>5</v>
      </c>
      <c r="H11" s="49">
        <v>0</v>
      </c>
      <c r="I11" s="49">
        <v>1</v>
      </c>
      <c r="J11" s="49">
        <v>0</v>
      </c>
      <c r="K11" s="49">
        <v>0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7">
        <f>(F11*0.5)/5+1</f>
        <v>6</v>
      </c>
      <c r="S11" s="50"/>
    </row>
    <row r="12" spans="1:20" s="28" customFormat="1" ht="11.25">
      <c r="A12" s="29"/>
      <c r="B12" s="34"/>
      <c r="C12" s="105" t="str">
        <f>'Agenda V3'!C16</f>
        <v>802.11/.15</v>
      </c>
      <c r="D12" s="4" t="str">
        <f>'Agenda V3'!D16</f>
        <v>Joint Leadership Meeting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1"/>
      <c r="S12" s="54"/>
      <c r="T12" s="37"/>
    </row>
    <row r="13" spans="1:20" s="30" customFormat="1" ht="11.25">
      <c r="A13" s="59"/>
      <c r="B13" s="35"/>
      <c r="C13" s="71">
        <f>'Agenda V3'!C18</f>
        <v>802.11</v>
      </c>
      <c r="D13" s="36" t="str">
        <f>'Agenda V3'!D18</f>
        <v>WG Chair’s Meeting</v>
      </c>
      <c r="R13" s="38"/>
      <c r="S13" s="53"/>
      <c r="T13" s="36"/>
    </row>
    <row r="14" spans="2:20" ht="11.25">
      <c r="B14" s="35" t="str">
        <f>'Agenda V3'!H21</f>
        <v>Windsor</v>
      </c>
      <c r="C14" s="74" t="str">
        <f>'Agenda V3'!C21</f>
        <v>802.0</v>
      </c>
      <c r="D14" s="36" t="str">
        <f>'Agenda V3'!D21</f>
        <v>SEC Rules Sub-Committee</v>
      </c>
      <c r="E14" s="30" t="str">
        <f>'Agenda V3'!E21</f>
        <v>BR</v>
      </c>
      <c r="F14" s="30">
        <f>'Agenda V3'!G21</f>
        <v>18</v>
      </c>
      <c r="G14" s="30">
        <f>'Agenda V3'!F21</f>
        <v>10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8">
        <f>(F14*0.5)/5+1</f>
        <v>2.8</v>
      </c>
      <c r="T14" s="4"/>
    </row>
    <row r="15" spans="2:20" ht="11.25">
      <c r="B15" s="35" t="str">
        <f>'Agenda V3'!H19</f>
        <v>Lord Bryon</v>
      </c>
      <c r="C15" s="71"/>
      <c r="D15" s="36" t="str">
        <f>'Agenda V3'!D19</f>
        <v>WMA Mtg</v>
      </c>
      <c r="E15" s="30" t="str">
        <f>'Agenda V3'!E19</f>
        <v>BR</v>
      </c>
      <c r="F15" s="30">
        <f>'Agenda V3'!G19</f>
        <v>20</v>
      </c>
      <c r="G15" s="30">
        <f>'Agenda V3'!F19</f>
        <v>8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8">
        <f>(F15*0.5)/5+1</f>
        <v>3</v>
      </c>
      <c r="T15" s="4"/>
    </row>
    <row r="16" spans="1:19" s="12" customFormat="1" ht="11.25">
      <c r="A16" s="5"/>
      <c r="B16" s="20" t="s">
        <v>57</v>
      </c>
      <c r="C16" s="66"/>
      <c r="D16" s="5"/>
      <c r="F16" s="13">
        <f>SUM(F11:F15)</f>
        <v>88</v>
      </c>
      <c r="G16" s="13"/>
      <c r="H16" s="13">
        <f aca="true" t="shared" si="1" ref="H16:N16">SUM(H11:H15)</f>
        <v>0</v>
      </c>
      <c r="I16" s="13">
        <f t="shared" si="1"/>
        <v>3</v>
      </c>
      <c r="J16" s="13">
        <f t="shared" si="1"/>
        <v>0</v>
      </c>
      <c r="K16" s="13">
        <f t="shared" si="1"/>
        <v>0</v>
      </c>
      <c r="L16" s="13">
        <f t="shared" si="1"/>
        <v>1</v>
      </c>
      <c r="M16" s="13">
        <f t="shared" si="1"/>
        <v>0</v>
      </c>
      <c r="N16" s="13">
        <f t="shared" si="1"/>
        <v>0</v>
      </c>
      <c r="O16" s="13"/>
      <c r="P16" s="13">
        <f>SUM(P11:P15)</f>
        <v>0</v>
      </c>
      <c r="Q16" s="13">
        <f>SUM(Q11:Q15)</f>
        <v>0</v>
      </c>
      <c r="R16" s="13">
        <f>SUM(R11:R15)</f>
        <v>11.8</v>
      </c>
      <c r="S16" s="52"/>
    </row>
    <row r="17" spans="1:20" s="12" customFormat="1" ht="11.25">
      <c r="A17" s="5"/>
      <c r="B17" s="20"/>
      <c r="C17" s="66"/>
      <c r="D17" s="5"/>
      <c r="H17" s="14"/>
      <c r="I17" s="14"/>
      <c r="J17" s="14"/>
      <c r="K17" s="14"/>
      <c r="L17" s="14"/>
      <c r="M17" s="14"/>
      <c r="N17" s="14"/>
      <c r="P17" s="14"/>
      <c r="Q17" s="14"/>
      <c r="R17" s="13"/>
      <c r="S17" s="52"/>
      <c r="T17" s="5"/>
    </row>
    <row r="18" spans="1:19" ht="11.25">
      <c r="A18" s="24" t="str">
        <f>'Agenda V3'!A25</f>
        <v>Mon</v>
      </c>
      <c r="B18" s="43">
        <f>'Agenda V3'!A26</f>
        <v>37445</v>
      </c>
      <c r="C18" s="72"/>
      <c r="D18" s="1"/>
      <c r="E18" s="2"/>
      <c r="F18" s="2"/>
      <c r="G18" s="2"/>
      <c r="H18" s="2"/>
      <c r="I18" s="2"/>
      <c r="J18" s="2"/>
      <c r="K18" s="2"/>
      <c r="L18" s="64"/>
      <c r="M18" s="64"/>
      <c r="N18" s="2"/>
      <c r="O18" s="2"/>
      <c r="P18" s="2"/>
      <c r="Q18" s="2"/>
      <c r="R18" s="10"/>
      <c r="S18" s="48"/>
    </row>
    <row r="19" spans="1:18" ht="11.25">
      <c r="A19" s="37"/>
      <c r="B19" s="33" t="str">
        <f>'Agenda V3'!H25</f>
        <v>Lord Bryon</v>
      </c>
      <c r="C19" s="73">
        <f>'Agenda V3'!C25</f>
        <v>802.15</v>
      </c>
      <c r="D19" s="4" t="str">
        <f>'Agenda V3'!D25</f>
        <v>Advisory Committee Meeting</v>
      </c>
      <c r="E19" s="62" t="str">
        <f>'Agenda V3'!E25</f>
        <v>BR</v>
      </c>
      <c r="F19" s="28">
        <f>'Agenda V3'!G25</f>
        <v>20</v>
      </c>
      <c r="G19" s="28">
        <f>'Agenda V3'!F25</f>
        <v>10</v>
      </c>
      <c r="H19" s="28">
        <v>0</v>
      </c>
      <c r="I19" s="28">
        <v>1</v>
      </c>
      <c r="J19" s="28">
        <v>0</v>
      </c>
      <c r="K19" s="63">
        <v>0</v>
      </c>
      <c r="L19" s="29">
        <v>0</v>
      </c>
      <c r="M19" s="29">
        <v>0</v>
      </c>
      <c r="N19" s="62">
        <v>0</v>
      </c>
      <c r="O19" s="28">
        <v>0</v>
      </c>
      <c r="P19" s="28">
        <v>0</v>
      </c>
      <c r="Q19" s="28">
        <v>0</v>
      </c>
      <c r="R19" s="39">
        <f>(F19*0.5)/5+1</f>
        <v>3</v>
      </c>
    </row>
    <row r="20" spans="1:19" s="28" customFormat="1" ht="11.25">
      <c r="A20" s="40"/>
      <c r="B20" s="35"/>
      <c r="C20" s="75" t="str">
        <f>'Agenda V3'!C42</f>
        <v>802.0</v>
      </c>
      <c r="D20" s="60" t="str">
        <f>'Agenda V3'!D42</f>
        <v>Executive Sub-Committees</v>
      </c>
      <c r="E20" s="61"/>
      <c r="F20" s="30"/>
      <c r="G20" s="6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8"/>
      <c r="S20" s="54"/>
    </row>
    <row r="21" spans="1:18" ht="11.25">
      <c r="A21" s="37"/>
      <c r="B21" s="34" t="str">
        <f>'Agenda V3'!H27</f>
        <v>Balmoral</v>
      </c>
      <c r="C21" s="75" t="str">
        <f>'Agenda V3'!C27</f>
        <v>802.0</v>
      </c>
      <c r="D21" s="4" t="str">
        <f>'Agenda V3'!D27</f>
        <v>Executive Committee</v>
      </c>
      <c r="E21" s="29" t="str">
        <f>'Agenda V3'!E27</f>
        <v>18US+70TH+OH</v>
      </c>
      <c r="F21" s="29">
        <f>'Agenda V3'!G27</f>
        <v>88</v>
      </c>
      <c r="G21" s="29">
        <f>'Agenda V3'!F27</f>
        <v>3</v>
      </c>
      <c r="H21" s="3">
        <v>1</v>
      </c>
      <c r="I21" s="29">
        <v>0</v>
      </c>
      <c r="J21" s="3">
        <v>2</v>
      </c>
      <c r="K21" s="29">
        <v>0</v>
      </c>
      <c r="L21" s="29">
        <v>1</v>
      </c>
      <c r="M21" s="29">
        <v>0</v>
      </c>
      <c r="N21" s="29">
        <v>0</v>
      </c>
      <c r="O21" s="3">
        <v>0</v>
      </c>
      <c r="P21" s="29">
        <v>0</v>
      </c>
      <c r="Q21" s="29">
        <v>0</v>
      </c>
      <c r="R21" s="39">
        <f>(F21*0.75)/5+1</f>
        <v>14.2</v>
      </c>
    </row>
    <row r="22" spans="1:18" ht="11.25">
      <c r="A22" s="36"/>
      <c r="B22" s="35"/>
      <c r="C22" s="4">
        <f>'Agenda V3'!C59</f>
        <v>802.11</v>
      </c>
      <c r="D22" s="4" t="str">
        <f>'Agenda V3'!D59</f>
        <v>TGH</v>
      </c>
      <c r="E22" s="30" t="str">
        <f>'Agenda V3'!E59</f>
        <v>SR+HT+HM+PD</v>
      </c>
      <c r="F22" s="30">
        <f>'Agenda V3'!G59</f>
        <v>90</v>
      </c>
      <c r="G22" s="30"/>
      <c r="H22" s="30">
        <v>0</v>
      </c>
      <c r="I22" s="30"/>
      <c r="J22" s="30">
        <v>1</v>
      </c>
      <c r="K22" s="30"/>
      <c r="L22" s="30"/>
      <c r="M22" s="30"/>
      <c r="N22" s="30"/>
      <c r="O22" s="30">
        <v>1</v>
      </c>
      <c r="P22" s="30"/>
      <c r="Q22" s="30"/>
      <c r="R22" s="38"/>
    </row>
    <row r="23" spans="1:18" ht="11.25">
      <c r="A23" s="36"/>
      <c r="B23" s="34" t="str">
        <f>'Agenda V3'!H29</f>
        <v>Plaza B</v>
      </c>
      <c r="C23" s="106">
        <f>'Agenda V3'!C29</f>
        <v>802.17</v>
      </c>
      <c r="D23" s="106" t="str">
        <f>'Agenda V3'!D29</f>
        <v>RPR Editors Meeting</v>
      </c>
      <c r="E23" s="107" t="str">
        <f>'Agenda V3'!E29</f>
        <v>SR+HT</v>
      </c>
      <c r="F23" s="29">
        <f>'Agenda V3'!G29</f>
        <v>50</v>
      </c>
      <c r="G23" s="29">
        <f>'Agenda V3'!F29</f>
        <v>7</v>
      </c>
      <c r="H23" s="29">
        <v>0</v>
      </c>
      <c r="I23" s="29">
        <v>0</v>
      </c>
      <c r="J23" s="29">
        <v>1</v>
      </c>
      <c r="K23" s="29">
        <v>0</v>
      </c>
      <c r="L23" s="29">
        <v>1</v>
      </c>
      <c r="M23" s="29">
        <v>0</v>
      </c>
      <c r="N23" s="29">
        <v>0</v>
      </c>
      <c r="O23" s="30">
        <v>1</v>
      </c>
      <c r="P23" s="29">
        <v>0</v>
      </c>
      <c r="Q23" s="29">
        <v>0</v>
      </c>
      <c r="R23" s="39">
        <f>(F23*0.75)/5+1</f>
        <v>8.5</v>
      </c>
    </row>
    <row r="24" spans="2:18" ht="11.25">
      <c r="B24" s="33" t="str">
        <f>'Agenda V3'!H35</f>
        <v>Regency Ballroom</v>
      </c>
      <c r="C24" s="4"/>
      <c r="D24" s="4" t="str">
        <f>'Agenda V3'!D33</f>
        <v>IEEE 802 Opening Plenary</v>
      </c>
      <c r="E24" s="28" t="str">
        <f>'Agenda V3'!E33</f>
        <v>SR+HT+HM+PD</v>
      </c>
      <c r="F24" s="28">
        <f>'Agenda V3'!G33</f>
        <v>750</v>
      </c>
      <c r="G24" s="28" t="str">
        <f>'Agenda V3'!F33</f>
        <v>20+25</v>
      </c>
      <c r="H24" s="28">
        <v>0</v>
      </c>
      <c r="I24" s="28">
        <v>0</v>
      </c>
      <c r="J24" s="28">
        <v>0</v>
      </c>
      <c r="K24" s="28">
        <v>2</v>
      </c>
      <c r="L24" s="28">
        <v>3</v>
      </c>
      <c r="M24" s="28">
        <v>1</v>
      </c>
      <c r="N24" s="28">
        <v>0</v>
      </c>
      <c r="O24" s="3">
        <v>1</v>
      </c>
      <c r="P24" s="28">
        <v>0</v>
      </c>
      <c r="Q24" s="28">
        <v>0</v>
      </c>
      <c r="R24" s="39">
        <f>(F24*0.75)/5+1</f>
        <v>113.5</v>
      </c>
    </row>
    <row r="25" spans="1:18" ht="22.5">
      <c r="A25" s="4" t="s">
        <v>65</v>
      </c>
      <c r="B25" s="35"/>
      <c r="C25" s="4" t="str">
        <f>'Agenda V3'!C35</f>
        <v>802.11/802.15 </v>
      </c>
      <c r="D25" s="4" t="str">
        <f>'Agenda V3'!D35</f>
        <v>Joint Opening Plenary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">
        <v>2</v>
      </c>
      <c r="P25" s="30"/>
      <c r="Q25" s="30"/>
      <c r="R25" s="38"/>
    </row>
    <row r="26" spans="1:20" ht="11.25">
      <c r="A26" s="37"/>
      <c r="B26" s="33" t="str">
        <f>'Agenda V3'!H48</f>
        <v>Plaza AB</v>
      </c>
      <c r="C26" s="4">
        <f>'Agenda V3'!C36</f>
        <v>802.16</v>
      </c>
      <c r="D26" s="4" t="str">
        <f>'Agenda V3'!D36</f>
        <v>WirelessMAN WG Opening Plenary</v>
      </c>
      <c r="E26" s="3" t="str">
        <f>'Agenda V3'!E36</f>
        <v>SR+HT+HM</v>
      </c>
      <c r="F26" s="28">
        <f>'Agenda V3'!G36</f>
        <v>120</v>
      </c>
      <c r="G26" s="28">
        <f>'Agenda V3'!F36</f>
        <v>4</v>
      </c>
      <c r="H26" s="28">
        <v>0</v>
      </c>
      <c r="I26" s="28">
        <v>0</v>
      </c>
      <c r="J26" s="28">
        <v>1</v>
      </c>
      <c r="K26" s="28">
        <v>0</v>
      </c>
      <c r="L26" s="28">
        <v>2</v>
      </c>
      <c r="M26" s="28">
        <v>1</v>
      </c>
      <c r="N26" s="28">
        <v>0</v>
      </c>
      <c r="O26" s="28">
        <v>1</v>
      </c>
      <c r="P26" s="28">
        <v>0</v>
      </c>
      <c r="Q26" s="28">
        <v>0</v>
      </c>
      <c r="R26" s="39">
        <f>(F26*0.75)/5+1</f>
        <v>19</v>
      </c>
      <c r="T26" s="4"/>
    </row>
    <row r="27" spans="1:20" ht="11.25">
      <c r="A27" s="36"/>
      <c r="B27" s="35"/>
      <c r="C27" s="4">
        <f>'Agenda V3'!C48</f>
        <v>802.16</v>
      </c>
      <c r="D27" s="4" t="str">
        <f>'Agenda V3'!D48</f>
        <v>WirelessMAN TGa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8"/>
      <c r="T27" s="4"/>
    </row>
    <row r="28" spans="1:20" ht="11.25">
      <c r="A28" s="3"/>
      <c r="B28" s="18" t="str">
        <f>'Agenda V3'!H38</f>
        <v>Cypress</v>
      </c>
      <c r="C28" s="4">
        <f>'Agenda V3'!C38</f>
        <v>802.1</v>
      </c>
      <c r="D28" s="4" t="str">
        <f>'Agenda V3'!D38</f>
        <v>HILI WG</v>
      </c>
      <c r="E28" s="3" t="str">
        <f>'Agenda V3'!E38</f>
        <v>SR+OH+XC</v>
      </c>
      <c r="F28" s="3">
        <f>'Agenda V3'!G38</f>
        <v>35</v>
      </c>
      <c r="G28" s="3">
        <f>'Agenda V3'!F38</f>
        <v>15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9">
        <f>(F28*0.5)/5+1</f>
        <v>4.5</v>
      </c>
      <c r="T28" s="4"/>
    </row>
    <row r="29" spans="1:20" ht="11.25">
      <c r="A29" s="37"/>
      <c r="B29" s="33" t="str">
        <f>'Agenda V3'!H39</f>
        <v>BC Ballroom *FHV</v>
      </c>
      <c r="C29" s="4">
        <f>'Agenda V3'!C39</f>
        <v>802.3</v>
      </c>
      <c r="D29" s="4" t="str">
        <f>'Agenda V3'!D39</f>
        <v>CSMA/CD WG Opening Plenary</v>
      </c>
      <c r="E29" s="28" t="str">
        <f>'Agenda V3'!E39</f>
        <v>SR+HM+PD+HT+OH</v>
      </c>
      <c r="F29" s="28">
        <f>'Agenda V3'!G39</f>
        <v>450</v>
      </c>
      <c r="G29" s="28">
        <f>'Agenda V3'!F39</f>
        <v>19</v>
      </c>
      <c r="H29" s="28">
        <v>1</v>
      </c>
      <c r="I29" s="28">
        <v>0</v>
      </c>
      <c r="J29" s="28">
        <v>0</v>
      </c>
      <c r="K29" s="28">
        <v>2</v>
      </c>
      <c r="L29" s="28">
        <v>2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39">
        <f>(F29*0.5)/5+1</f>
        <v>46</v>
      </c>
      <c r="T29" s="4"/>
    </row>
    <row r="30" spans="1:20" ht="11.25">
      <c r="A30" s="40"/>
      <c r="B30" s="34"/>
      <c r="C30" s="4" t="str">
        <f>'Agenda V3'!C56</f>
        <v>Tutorial #1:</v>
      </c>
      <c r="D30" s="4" t="str">
        <f>'Agenda V3'!D56</f>
        <v>TBA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1"/>
      <c r="T30" s="4"/>
    </row>
    <row r="31" spans="1:20" s="28" customFormat="1" ht="11.25">
      <c r="A31" s="36"/>
      <c r="B31" s="35"/>
      <c r="C31" s="4" t="str">
        <f>'Agenda V3'!C62</f>
        <v>Tutorial #2:</v>
      </c>
      <c r="D31" s="4" t="str">
        <f>'Agenda V3'!D62</f>
        <v>TBA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8"/>
      <c r="S31" s="54"/>
      <c r="T31" s="37"/>
    </row>
    <row r="32" spans="2:20" ht="11.25">
      <c r="B32" s="18" t="str">
        <f>'Agenda V3'!H40</f>
        <v>Georgia AB</v>
      </c>
      <c r="C32" s="4">
        <f>'Agenda V3'!C40</f>
        <v>802.17</v>
      </c>
      <c r="D32" s="4" t="str">
        <f>'Agenda V3'!D40</f>
        <v>RPR Opening Plenary</v>
      </c>
      <c r="E32" s="3" t="str">
        <f>'Agenda V3'!E40</f>
        <v>SR+HT+HM+PD</v>
      </c>
      <c r="F32" s="3">
        <f>'Agenda V3'!G40</f>
        <v>200</v>
      </c>
      <c r="G32" s="3">
        <f>'Agenda V3'!F40</f>
        <v>2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9">
        <f>(F32*0.5)/5+1</f>
        <v>21</v>
      </c>
      <c r="T32" s="4"/>
    </row>
    <row r="33" spans="1:20" s="30" customFormat="1" ht="22.5">
      <c r="A33" s="40"/>
      <c r="B33" s="35" t="str">
        <f>'Agenda V3'!H45</f>
        <v>Seymour</v>
      </c>
      <c r="C33" s="36">
        <f>'Agenda V3'!C45</f>
        <v>802.15</v>
      </c>
      <c r="D33" s="36" t="str">
        <f>'Agenda V3'!D45</f>
        <v>TG1</v>
      </c>
      <c r="E33" s="30" t="str">
        <f>'Agenda V3'!E45</f>
        <v>BR</v>
      </c>
      <c r="F33" s="30" t="str">
        <f>'Agenda V3'!G45</f>
        <v>(26) 30</v>
      </c>
      <c r="G33" s="30">
        <f>'Agenda V3'!F45</f>
        <v>14</v>
      </c>
      <c r="H33" s="30">
        <v>0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29">
        <v>0</v>
      </c>
      <c r="P33" s="30">
        <v>0</v>
      </c>
      <c r="Q33" s="30">
        <v>0</v>
      </c>
      <c r="R33" s="38" t="e">
        <f aca="true" t="shared" si="2" ref="R33:R42">(F33*0.5)/5+1</f>
        <v>#VALUE!</v>
      </c>
      <c r="S33" s="53"/>
      <c r="T33" s="36"/>
    </row>
    <row r="34" spans="1:20" s="29" customFormat="1" ht="11.25">
      <c r="A34" s="40"/>
      <c r="B34" s="34" t="str">
        <f>'Agenda V3'!H46</f>
        <v>Regency E</v>
      </c>
      <c r="C34" s="40">
        <f>'Agenda V3'!C46</f>
        <v>802.15</v>
      </c>
      <c r="D34" s="4" t="str">
        <f>'Agenda V3'!D31</f>
        <v>TG3 Ad Hoc Meeting</v>
      </c>
      <c r="E34" s="29" t="str">
        <f>'Agenda V3'!E46</f>
        <v>SR+HT</v>
      </c>
      <c r="F34" s="29">
        <f>'Agenda V3'!G46</f>
        <v>50</v>
      </c>
      <c r="G34" s="29">
        <f>'Agenda V3'!F46</f>
        <v>1</v>
      </c>
      <c r="H34" s="29">
        <v>0</v>
      </c>
      <c r="I34" s="29">
        <v>1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41">
        <f>(F34*0.5)/5+1</f>
        <v>6</v>
      </c>
      <c r="S34" s="55"/>
      <c r="T34" s="40"/>
    </row>
    <row r="35" spans="1:19" s="30" customFormat="1" ht="11.25">
      <c r="A35" s="36"/>
      <c r="D35" s="36" t="str">
        <f>'Agenda V3'!D46</f>
        <v>TG2</v>
      </c>
      <c r="S35" s="53"/>
    </row>
    <row r="36" spans="2:18" ht="11.25">
      <c r="B36" s="35" t="str">
        <f>'Agenda V3'!H47</f>
        <v>Grouse</v>
      </c>
      <c r="C36" s="4">
        <f>'Agenda V3'!C47</f>
        <v>802.15</v>
      </c>
      <c r="D36" s="4" t="str">
        <f>'Agenda V3'!D47</f>
        <v>TG4</v>
      </c>
      <c r="E36" s="3" t="str">
        <f>'Agenda V3'!E47</f>
        <v>BR</v>
      </c>
      <c r="F36" s="3">
        <f>'Agenda V3'!G47</f>
        <v>30</v>
      </c>
      <c r="G36" s="3">
        <f>'Agenda V3'!F47</f>
        <v>11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9">
        <f t="shared" si="2"/>
        <v>4</v>
      </c>
    </row>
    <row r="37" spans="1:18" ht="11.25">
      <c r="A37" s="36"/>
      <c r="B37" s="35" t="e">
        <f>'Agenda V3'!#REF!</f>
        <v>#REF!</v>
      </c>
      <c r="C37" s="4" t="e">
        <f>'Agenda V3'!#REF!</f>
        <v>#REF!</v>
      </c>
      <c r="D37" s="4" t="e">
        <f>'Agenda V3'!#REF!</f>
        <v>#REF!</v>
      </c>
      <c r="E37" s="3" t="e">
        <f>'Agenda V3'!#REF!</f>
        <v>#REF!</v>
      </c>
      <c r="F37" s="30" t="e">
        <f>'Agenda V3'!#REF!</f>
        <v>#REF!</v>
      </c>
      <c r="G37" s="30" t="e">
        <f>'Agenda V3'!#REF!</f>
        <v>#REF!</v>
      </c>
      <c r="H37" s="30">
        <v>0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e">
        <f t="shared" si="2"/>
        <v>#REF!</v>
      </c>
    </row>
    <row r="38" spans="1:18" ht="33.75">
      <c r="A38" s="4" t="s">
        <v>152</v>
      </c>
      <c r="B38" s="18" t="str">
        <f>'Agenda V3'!H51</f>
        <v>Regency C</v>
      </c>
      <c r="C38" s="4">
        <f>'Agenda V3'!C51</f>
        <v>802.11</v>
      </c>
      <c r="D38" s="4" t="str">
        <f>'Agenda V3'!D51</f>
        <v>TGG</v>
      </c>
      <c r="E38" s="3" t="str">
        <f>'Agenda V3'!E51</f>
        <v>SR+HT+HM+PD</v>
      </c>
      <c r="F38" s="3">
        <f>'Agenda V3'!G51</f>
        <v>200</v>
      </c>
      <c r="G38" s="3">
        <f>'Agenda V3'!F51</f>
        <v>20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  <c r="M38" s="3">
        <v>1</v>
      </c>
      <c r="N38" s="3">
        <v>0</v>
      </c>
      <c r="O38" s="3">
        <v>2</v>
      </c>
      <c r="P38" s="3">
        <v>0</v>
      </c>
      <c r="Q38" s="3">
        <v>0</v>
      </c>
      <c r="R38" s="9">
        <f>(F38*0.75)/5+1</f>
        <v>31</v>
      </c>
    </row>
    <row r="39" spans="1:18" ht="11.25">
      <c r="A39" s="3"/>
      <c r="B39" s="18" t="str">
        <f>'Agenda V3'!H52</f>
        <v>Regency D</v>
      </c>
      <c r="C39" s="4">
        <f>'Agenda V3'!C52</f>
        <v>802.11</v>
      </c>
      <c r="D39" s="4" t="str">
        <f>'Agenda V3'!D52</f>
        <v>TGE (QoS)</v>
      </c>
      <c r="E39" s="3" t="str">
        <f>'Agenda V3'!E52</f>
        <v>SR+HT+HM+PD</v>
      </c>
      <c r="F39" s="3">
        <f>'Agenda V3'!G52</f>
        <v>200</v>
      </c>
      <c r="G39" s="3">
        <f>'Agenda V3'!F52</f>
        <v>21</v>
      </c>
      <c r="H39" s="3">
        <v>0</v>
      </c>
      <c r="I39" s="3">
        <v>0</v>
      </c>
      <c r="J39" s="3">
        <v>1</v>
      </c>
      <c r="K39" s="3">
        <v>0</v>
      </c>
      <c r="L39" s="3">
        <v>2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9">
        <f>(F39*0.75)/5+1</f>
        <v>31</v>
      </c>
    </row>
    <row r="40" spans="1:20" s="30" customFormat="1" ht="11.25">
      <c r="A40" s="40"/>
      <c r="B40" s="18" t="str">
        <f>'Agenda V3'!H53</f>
        <v>Regency A</v>
      </c>
      <c r="C40" s="4">
        <f>'Agenda V3'!C53</f>
        <v>802.11</v>
      </c>
      <c r="D40" s="4" t="str">
        <f>'Agenda V3'!D53</f>
        <v>TGI</v>
      </c>
      <c r="E40" s="3" t="str">
        <f>'Agenda V3'!E53</f>
        <v>SR+HT+HM+PD</v>
      </c>
      <c r="F40" s="3">
        <f>'Agenda V3'!G53</f>
        <v>90</v>
      </c>
      <c r="G40" s="3">
        <f>'Agenda V3'!F53</f>
        <v>5</v>
      </c>
      <c r="H40" s="30">
        <v>0</v>
      </c>
      <c r="I40" s="30">
        <v>0</v>
      </c>
      <c r="J40" s="30">
        <v>1</v>
      </c>
      <c r="K40" s="30">
        <v>0</v>
      </c>
      <c r="L40" s="30">
        <v>1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8">
        <f>(F40*0.75)/5+1</f>
        <v>14.5</v>
      </c>
      <c r="S40" s="53"/>
      <c r="T40" s="36"/>
    </row>
    <row r="41" spans="2:20" ht="11.25">
      <c r="B41" s="18" t="str">
        <f>'Agenda V3'!H54</f>
        <v>Regency F</v>
      </c>
      <c r="C41" s="4">
        <f>'Agenda V3'!C54</f>
        <v>802.15</v>
      </c>
      <c r="D41" s="4" t="str">
        <f>'Agenda V3'!D54</f>
        <v>TG3</v>
      </c>
      <c r="E41" s="3" t="str">
        <f>'Agenda V3'!E54</f>
        <v>SR+HT</v>
      </c>
      <c r="F41" s="3">
        <f>'Agenda V3'!G54</f>
        <v>50</v>
      </c>
      <c r="G41" s="3">
        <f>'Agenda V3'!F54</f>
        <v>9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9">
        <f t="shared" si="2"/>
        <v>6</v>
      </c>
      <c r="T41" s="4"/>
    </row>
    <row r="42" spans="1:20" s="79" customFormat="1" ht="11.25">
      <c r="A42" s="76" t="s">
        <v>231</v>
      </c>
      <c r="B42" s="77" t="str">
        <f>'Agenda V3'!H58</f>
        <v>Lord Byron</v>
      </c>
      <c r="C42" s="78" t="str">
        <f>'Agenda V3'!C58</f>
        <v>802 R-Reg</v>
      </c>
      <c r="D42" s="78" t="str">
        <f>'Agenda V3'!D58</f>
        <v>Radio Regulatory WG</v>
      </c>
      <c r="E42" s="79" t="str">
        <f>'Agenda V3'!E58</f>
        <v>BR</v>
      </c>
      <c r="F42" s="79">
        <f>'Agenda V3'!G58</f>
        <v>20</v>
      </c>
      <c r="G42" s="79">
        <f>'Agenda V3'!F58</f>
        <v>23</v>
      </c>
      <c r="H42" s="79">
        <v>0</v>
      </c>
      <c r="I42" s="79">
        <v>1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f t="shared" si="2"/>
        <v>3</v>
      </c>
      <c r="S42" s="81"/>
      <c r="T42" s="76"/>
    </row>
    <row r="43" spans="2:20" ht="11.25">
      <c r="B43" s="20" t="s">
        <v>57</v>
      </c>
      <c r="C43" s="66"/>
      <c r="D43" s="5"/>
      <c r="E43" s="12"/>
      <c r="F43" s="12" t="e">
        <f>SUM(F19:F42)-F38-F39</f>
        <v>#REF!</v>
      </c>
      <c r="G43" s="12"/>
      <c r="H43" s="12">
        <f aca="true" t="shared" si="3" ref="H43:N43">SUM(H19:H41)-H38-H39</f>
        <v>3</v>
      </c>
      <c r="I43" s="12">
        <f t="shared" si="3"/>
        <v>8</v>
      </c>
      <c r="J43" s="12">
        <f t="shared" si="3"/>
        <v>7</v>
      </c>
      <c r="K43" s="12">
        <f t="shared" si="3"/>
        <v>4</v>
      </c>
      <c r="L43" s="12">
        <f t="shared" si="3"/>
        <v>15</v>
      </c>
      <c r="M43" s="12">
        <f t="shared" si="3"/>
        <v>4</v>
      </c>
      <c r="N43" s="12">
        <f t="shared" si="3"/>
        <v>0</v>
      </c>
      <c r="O43" s="12"/>
      <c r="P43" s="12">
        <f>SUM(P19:P41)-P38-P39</f>
        <v>0</v>
      </c>
      <c r="Q43" s="12">
        <f>SUM(Q19:Q41)-Q38-Q39</f>
        <v>0</v>
      </c>
      <c r="R43" s="13" t="e">
        <f>SUM(R19:R41)-R38-R39</f>
        <v>#VALUE!</v>
      </c>
      <c r="S43" s="52"/>
      <c r="T43" s="12"/>
    </row>
    <row r="44" spans="2:20" ht="11.25">
      <c r="B44" s="20"/>
      <c r="C44" s="66"/>
      <c r="D44" s="5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2"/>
      <c r="P44" s="14"/>
      <c r="Q44" s="14"/>
      <c r="R44" s="13"/>
      <c r="S44" s="52"/>
      <c r="T44" s="5"/>
    </row>
    <row r="45" spans="1:19" ht="11.25">
      <c r="A45" s="1" t="str">
        <f>'Agenda V3'!A71</f>
        <v>Tues</v>
      </c>
      <c r="B45" s="43">
        <f>'Agenda V3'!A72</f>
        <v>37446</v>
      </c>
      <c r="C45" s="7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0"/>
      <c r="S45" s="48"/>
    </row>
    <row r="46" spans="1:18" ht="11.25">
      <c r="A46" s="37"/>
      <c r="B46" s="33" t="str">
        <f>'Agenda V3'!H71</f>
        <v>Regency A</v>
      </c>
      <c r="C46" s="73">
        <f>'Agenda V3'!C71</f>
        <v>802.11</v>
      </c>
      <c r="D46" s="4" t="str">
        <f>'Agenda V3'!D71</f>
        <v>TGI</v>
      </c>
      <c r="E46" s="28" t="str">
        <f>'Agenda V3'!E71</f>
        <v>SR+HT+HM+PD</v>
      </c>
      <c r="F46" s="28">
        <f>'Agenda V3'!G71</f>
        <v>90</v>
      </c>
      <c r="G46" s="28">
        <f>'Agenda V3'!F71</f>
        <v>5</v>
      </c>
      <c r="H46" s="28">
        <v>0</v>
      </c>
      <c r="I46" s="28">
        <v>0</v>
      </c>
      <c r="J46" s="28">
        <v>1</v>
      </c>
      <c r="K46" s="28">
        <v>0</v>
      </c>
      <c r="L46" s="28">
        <v>1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39">
        <f>(F46*0.75)/5+1</f>
        <v>14.5</v>
      </c>
    </row>
    <row r="47" spans="1:19" s="29" customFormat="1" ht="11.25">
      <c r="A47" s="40"/>
      <c r="B47" s="34"/>
      <c r="C47" s="4">
        <f>'Agenda V3'!C101</f>
        <v>802.11</v>
      </c>
      <c r="D47" s="4" t="str">
        <f>'Agenda V3'!D101</f>
        <v>WNG SC (Joint with 802.18 for an hour?, 1p-2p?)</v>
      </c>
      <c r="R47" s="41"/>
      <c r="S47" s="55"/>
    </row>
    <row r="48" spans="1:18" ht="11.25">
      <c r="A48" s="36"/>
      <c r="B48" s="35"/>
      <c r="C48" s="4">
        <f>'Agenda V3'!C118</f>
        <v>802.11</v>
      </c>
      <c r="D48" s="4" t="str">
        <f>'Agenda V3'!D118</f>
        <v>TGI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8"/>
    </row>
    <row r="49" spans="1:19" s="28" customFormat="1" ht="22.5">
      <c r="A49" s="37" t="s">
        <v>153</v>
      </c>
      <c r="B49" s="33" t="str">
        <f>'Agenda V3'!H72</f>
        <v>Seymour</v>
      </c>
      <c r="C49" s="4">
        <f>'Agenda V3'!C72</f>
        <v>802.15</v>
      </c>
      <c r="D49" s="4" t="str">
        <f>'Agenda V3'!D72</f>
        <v>SG3a</v>
      </c>
      <c r="E49" s="28" t="str">
        <f>'Agenda V3'!E72</f>
        <v>BR</v>
      </c>
      <c r="F49" s="28" t="str">
        <f>'Agenda V3'!G72</f>
        <v>(26) 40</v>
      </c>
      <c r="G49" s="28">
        <f>'Agenda V3'!F72</f>
        <v>14</v>
      </c>
      <c r="H49" s="28">
        <v>0</v>
      </c>
      <c r="I49" s="28">
        <v>1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39" t="e">
        <f>(F49*0.75)/5+1</f>
        <v>#VALUE!</v>
      </c>
      <c r="S49" s="54"/>
    </row>
    <row r="50" spans="1:19" s="30" customFormat="1" ht="22.5">
      <c r="A50" s="36"/>
      <c r="B50" s="34"/>
      <c r="C50" s="36" t="str">
        <f>'Agenda V3'!C99</f>
        <v>802.11/802.15</v>
      </c>
      <c r="D50" s="36" t="str">
        <f>'Agenda V3'!D99</f>
        <v>PC</v>
      </c>
      <c r="E50" s="29"/>
      <c r="F50" s="29"/>
      <c r="G50" s="29"/>
      <c r="S50" s="53"/>
    </row>
    <row r="51" spans="1:19" s="28" customFormat="1" ht="11.25">
      <c r="A51" s="37"/>
      <c r="B51" s="33">
        <f>'Agenda V3'!H73</f>
        <v>0</v>
      </c>
      <c r="C51" s="4">
        <f>'Agenda V3'!C73</f>
        <v>0</v>
      </c>
      <c r="D51" s="4">
        <f>'Agenda V3'!D73</f>
        <v>0</v>
      </c>
      <c r="E51" s="3">
        <f>'Agenda V3'!E73</f>
        <v>0</v>
      </c>
      <c r="F51" s="28">
        <f>'Agenda V3'!G73</f>
        <v>0</v>
      </c>
      <c r="G51" s="28">
        <f>'Agenda V3'!F73</f>
        <v>0</v>
      </c>
      <c r="H51" s="28">
        <v>0</v>
      </c>
      <c r="I51" s="28">
        <v>0</v>
      </c>
      <c r="J51" s="28">
        <v>1</v>
      </c>
      <c r="K51" s="28">
        <v>0</v>
      </c>
      <c r="L51" s="28">
        <v>1</v>
      </c>
      <c r="M51" s="28">
        <v>0</v>
      </c>
      <c r="N51" s="28">
        <v>0</v>
      </c>
      <c r="O51" s="28">
        <v>1</v>
      </c>
      <c r="P51" s="28">
        <v>0</v>
      </c>
      <c r="Q51" s="28">
        <v>0</v>
      </c>
      <c r="R51" s="39">
        <f>(F51*0.5)/5+1</f>
        <v>1</v>
      </c>
      <c r="S51" s="54"/>
    </row>
    <row r="52" spans="1:19" s="30" customFormat="1" ht="11.25">
      <c r="A52" s="36"/>
      <c r="B52" s="34"/>
      <c r="C52" s="36">
        <f>'Agenda V3'!C111</f>
        <v>802.3</v>
      </c>
      <c r="D52" s="36" t="str">
        <f>'Agenda V3'!D111</f>
        <v>CSMA/CD - (EFM Copper)</v>
      </c>
      <c r="E52" s="29" t="str">
        <f>'Agenda V3'!E111</f>
        <v>SR+HT</v>
      </c>
      <c r="F52" s="29"/>
      <c r="G52" s="29"/>
      <c r="S52" s="53"/>
    </row>
    <row r="53" spans="1:19" s="28" customFormat="1" ht="11.25">
      <c r="A53" s="37"/>
      <c r="B53" s="33" t="str">
        <f>'Agenda V3'!H76</f>
        <v>Waddington -*FHV</v>
      </c>
      <c r="C53" s="4">
        <f>'Agenda V3'!C76</f>
        <v>802.3</v>
      </c>
      <c r="D53" s="4" t="str">
        <f>'Agenda V3'!D76</f>
        <v>CSMA/CD –10G(ae) Opening Plenary</v>
      </c>
      <c r="E53" s="28" t="str">
        <f>'Agenda V3'!E76</f>
        <v>SR+PD+HT+HM</v>
      </c>
      <c r="F53" s="28">
        <f>'Agenda V3'!G76</f>
        <v>100</v>
      </c>
      <c r="G53" s="28">
        <f>'Agenda V3'!F76</f>
        <v>16</v>
      </c>
      <c r="H53" s="28">
        <v>0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1</v>
      </c>
      <c r="P53" s="28">
        <v>0</v>
      </c>
      <c r="Q53" s="28">
        <v>0</v>
      </c>
      <c r="R53" s="39">
        <f>(F53*0.5)/5+1</f>
        <v>11</v>
      </c>
      <c r="S53" s="54"/>
    </row>
    <row r="54" spans="1:19" s="29" customFormat="1" ht="11.25">
      <c r="A54" s="40"/>
      <c r="B54" s="34"/>
      <c r="C54" s="4">
        <f>'Agenda V3'!C110</f>
        <v>802.3</v>
      </c>
      <c r="D54" s="4" t="str">
        <f>'Agenda V3'!D110</f>
        <v>CSMA/CD - (EFM Fiber Optics)</v>
      </c>
      <c r="R54" s="41"/>
      <c r="S54" s="55"/>
    </row>
    <row r="55" spans="1:19" s="30" customFormat="1" ht="11.25">
      <c r="A55" s="36"/>
      <c r="B55" s="34"/>
      <c r="C55" s="36" t="e">
        <f>'Agenda V3'!#REF!</f>
        <v>#REF!</v>
      </c>
      <c r="D55" s="36" t="e">
        <f>'Agenda V3'!#REF!</f>
        <v>#REF!</v>
      </c>
      <c r="E55" s="29"/>
      <c r="F55" s="29"/>
      <c r="G55" s="29"/>
      <c r="R55" s="38"/>
      <c r="S55" s="53"/>
    </row>
    <row r="56" spans="1:19" s="28" customFormat="1" ht="11.25">
      <c r="A56" s="37"/>
      <c r="B56" s="33" t="str">
        <f>'Agenda V3'!H77</f>
        <v>British - *FHV</v>
      </c>
      <c r="C56" s="4">
        <f>'Agenda V3'!C77</f>
        <v>802.3</v>
      </c>
      <c r="D56" s="4" t="str">
        <f>'Agenda V3'!D77</f>
        <v>CSMA/CD –EFM Opening Plenary</v>
      </c>
      <c r="E56" s="28" t="str">
        <f>'Agenda V3'!E77</f>
        <v>SR+PD+HT+HM</v>
      </c>
      <c r="F56" s="28">
        <f>'Agenda V3'!G77</f>
        <v>275</v>
      </c>
      <c r="G56" s="28">
        <f>'Agenda V3'!F77</f>
        <v>19</v>
      </c>
      <c r="H56" s="28">
        <v>0</v>
      </c>
      <c r="I56" s="28">
        <v>0</v>
      </c>
      <c r="J56" s="28">
        <v>1</v>
      </c>
      <c r="K56" s="28">
        <v>0</v>
      </c>
      <c r="L56" s="28">
        <v>2</v>
      </c>
      <c r="M56" s="28">
        <v>1</v>
      </c>
      <c r="N56" s="28">
        <v>0</v>
      </c>
      <c r="O56" s="28">
        <v>1</v>
      </c>
      <c r="P56" s="28">
        <v>0</v>
      </c>
      <c r="Q56" s="28">
        <v>0</v>
      </c>
      <c r="R56" s="39">
        <f>(F56*0.5)/5+1</f>
        <v>28.5</v>
      </c>
      <c r="S56" s="54"/>
    </row>
    <row r="57" spans="1:19" s="29" customFormat="1" ht="11.25">
      <c r="A57" s="40"/>
      <c r="B57" s="34"/>
      <c r="C57" s="4">
        <f>'Agenda V3'!C109</f>
        <v>802.3</v>
      </c>
      <c r="D57" s="4" t="str">
        <f>'Agenda V3'!D109</f>
        <v>CSMA/CD - (EFM EPON)</v>
      </c>
      <c r="R57" s="41"/>
      <c r="S57" s="55"/>
    </row>
    <row r="58" spans="1:19" s="29" customFormat="1" ht="11.25">
      <c r="A58" s="40"/>
      <c r="B58" s="34"/>
      <c r="C58" s="4" t="str">
        <f>'Agenda V3'!C123</f>
        <v>Tutorial #3:</v>
      </c>
      <c r="D58" s="4" t="str">
        <f>'Agenda V3'!D123</f>
        <v>TBA</v>
      </c>
      <c r="R58" s="41"/>
      <c r="S58" s="55"/>
    </row>
    <row r="59" spans="1:19" s="30" customFormat="1" ht="11.25">
      <c r="A59" s="36"/>
      <c r="B59" s="35"/>
      <c r="C59" s="4" t="str">
        <f>'Agenda V3'!C125</f>
        <v>Tutorial #4:</v>
      </c>
      <c r="D59" s="4" t="str">
        <f>'Agenda V3'!D125</f>
        <v>TBA</v>
      </c>
      <c r="R59" s="38"/>
      <c r="S59" s="53"/>
    </row>
    <row r="60" spans="1:19" s="29" customFormat="1" ht="22.5">
      <c r="A60" s="40" t="s">
        <v>154</v>
      </c>
      <c r="B60" s="33" t="str">
        <f>'Agenda V3'!H78</f>
        <v>Regency B</v>
      </c>
      <c r="C60" s="4">
        <f>'Agenda V3'!C78</f>
        <v>802.11</v>
      </c>
      <c r="D60" s="4" t="str">
        <f>'Agenda V3'!D78</f>
        <v>TGE (QoS)</v>
      </c>
      <c r="E60" s="28" t="str">
        <f>'Agenda V3'!E78</f>
        <v>SR+HT+HM+PD</v>
      </c>
      <c r="F60" s="28">
        <f>'Agenda V3'!G78</f>
        <v>200</v>
      </c>
      <c r="G60" s="28">
        <f>'Agenda V3'!F78</f>
        <v>20</v>
      </c>
      <c r="H60" s="29">
        <v>0</v>
      </c>
      <c r="I60" s="29">
        <v>0</v>
      </c>
      <c r="J60" s="29">
        <v>1</v>
      </c>
      <c r="L60" s="29">
        <v>2</v>
      </c>
      <c r="M60" s="29">
        <v>1</v>
      </c>
      <c r="N60" s="29">
        <v>0</v>
      </c>
      <c r="O60" s="29">
        <v>2</v>
      </c>
      <c r="P60" s="29">
        <v>0</v>
      </c>
      <c r="Q60" s="29">
        <v>0</v>
      </c>
      <c r="R60" s="41">
        <f>(F60*0.75)/5+1</f>
        <v>31</v>
      </c>
      <c r="S60" s="55"/>
    </row>
    <row r="61" spans="1:19" s="30" customFormat="1" ht="11.25">
      <c r="A61" s="36"/>
      <c r="B61" s="35"/>
      <c r="C61" s="36">
        <f>'Agenda V3'!C116</f>
        <v>802.11</v>
      </c>
      <c r="D61" s="36" t="str">
        <f>'Agenda V3'!D116</f>
        <v>TGG (joint with 802.18 for an hour?, 2p-3p?)</v>
      </c>
      <c r="R61" s="38"/>
      <c r="S61" s="53"/>
    </row>
    <row r="62" spans="2:18" ht="11.25">
      <c r="B62" s="18" t="str">
        <f>'Agenda V3'!H79</f>
        <v>Georgia AB</v>
      </c>
      <c r="C62" s="4">
        <f>'Agenda V3'!C79</f>
        <v>802.17</v>
      </c>
      <c r="D62" s="4" t="str">
        <f>'Agenda V3'!D79</f>
        <v>RPR </v>
      </c>
      <c r="E62" s="3" t="str">
        <f>'Agenda V3'!E79</f>
        <v>SR+HT+HM+PD</v>
      </c>
      <c r="F62" s="3">
        <f>'Agenda V3'!G79</f>
        <v>150</v>
      </c>
      <c r="G62" s="3">
        <f>'Agenda V3'!F79</f>
        <v>2</v>
      </c>
      <c r="H62" s="3">
        <v>0</v>
      </c>
      <c r="I62" s="3">
        <v>0</v>
      </c>
      <c r="J62" s="3">
        <v>1</v>
      </c>
      <c r="K62" s="3">
        <v>0</v>
      </c>
      <c r="L62" s="3">
        <v>2</v>
      </c>
      <c r="M62" s="3">
        <v>1</v>
      </c>
      <c r="N62" s="3">
        <v>0</v>
      </c>
      <c r="O62" s="3">
        <v>1</v>
      </c>
      <c r="P62" s="3">
        <v>0</v>
      </c>
      <c r="Q62" s="3">
        <v>0</v>
      </c>
      <c r="R62" s="9">
        <f>(F62*0.5)/5+1</f>
        <v>16</v>
      </c>
    </row>
    <row r="63" spans="1:19" s="29" customFormat="1" ht="11.25">
      <c r="A63" s="40"/>
      <c r="B63" s="33" t="str">
        <f>'Agenda V3'!H97</f>
        <v>Brighton</v>
      </c>
      <c r="C63" s="4">
        <f>'Agenda V3'!C97</f>
        <v>802.16</v>
      </c>
      <c r="D63" s="4" t="str">
        <f>'Agenda V3'!D97</f>
        <v>WirelessMAN TG2</v>
      </c>
      <c r="E63" s="28" t="str">
        <f>'Agenda V3'!E97</f>
        <v>BR</v>
      </c>
      <c r="F63" s="28">
        <f>'Agenda V3'!G97</f>
        <v>18</v>
      </c>
      <c r="G63" s="28">
        <f>'Agenda V3'!F97</f>
        <v>8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41">
        <f>(F63*0.5)/5+1</f>
        <v>2.8</v>
      </c>
      <c r="S63" s="55"/>
    </row>
    <row r="64" spans="1:19" s="30" customFormat="1" ht="11.25">
      <c r="A64" s="36"/>
      <c r="B64" s="35"/>
      <c r="C64" s="36">
        <f>'Agenda V3'!C120</f>
        <v>802.16</v>
      </c>
      <c r="D64" s="36" t="str">
        <f>'Agenda V3'!D120</f>
        <v>WirelessMAN Profiles</v>
      </c>
      <c r="R64" s="38"/>
      <c r="S64" s="53"/>
    </row>
    <row r="65" spans="2:18" ht="11.25">
      <c r="B65" s="33" t="str">
        <f>'Agenda V3'!H81</f>
        <v>Regency E</v>
      </c>
      <c r="C65" s="4">
        <f>'Agenda V3'!C81</f>
        <v>802.15</v>
      </c>
      <c r="D65" s="4" t="str">
        <f>'Agenda V3'!D81</f>
        <v>TG2</v>
      </c>
      <c r="E65" s="28" t="str">
        <f>'Agenda V3'!E81</f>
        <v>SR+HT</v>
      </c>
      <c r="F65" s="28">
        <f>'Agenda V3'!G81</f>
        <v>50</v>
      </c>
      <c r="G65" s="28">
        <f>'Agenda V3'!F81</f>
        <v>1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9">
        <f>(F65*0.5)/5+1</f>
        <v>6</v>
      </c>
    </row>
    <row r="66" spans="2:18" ht="11.25">
      <c r="B66" s="18" t="str">
        <f>'Agenda V3'!H82</f>
        <v>Grouse</v>
      </c>
      <c r="C66" s="4">
        <f>'Agenda V3'!C82</f>
        <v>802.15</v>
      </c>
      <c r="D66" s="4" t="str">
        <f>'Agenda V3'!D82</f>
        <v>TG4</v>
      </c>
      <c r="E66" s="3" t="str">
        <f>'Agenda V3'!E82</f>
        <v>BR</v>
      </c>
      <c r="F66" s="3">
        <f>'Agenda V3'!G82</f>
        <v>30</v>
      </c>
      <c r="G66" s="3">
        <f>'Agenda V3'!F82</f>
        <v>11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9">
        <f>(F66*0.5)/5+1</f>
        <v>4</v>
      </c>
    </row>
    <row r="67" spans="1:19" s="30" customFormat="1" ht="11.25">
      <c r="A67" s="36"/>
      <c r="B67" s="34" t="str">
        <f>'Agenda V3'!H84</f>
        <v>Windsor</v>
      </c>
      <c r="C67" s="36" t="str">
        <f>'Agenda V3'!C84</f>
        <v>802.0</v>
      </c>
      <c r="D67" s="36" t="str">
        <f>'Agenda V3'!D84</f>
        <v>Executive Sub-Committees</v>
      </c>
      <c r="E67" s="29" t="str">
        <f>'Agenda V3'!E84</f>
        <v>BR+SP</v>
      </c>
      <c r="F67" s="29">
        <f>'Agenda V3'!G84</f>
        <v>18</v>
      </c>
      <c r="G67" s="29">
        <f>'Agenda V3'!F84</f>
        <v>10</v>
      </c>
      <c r="H67" s="30">
        <v>0</v>
      </c>
      <c r="I67" s="30">
        <v>1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1</v>
      </c>
      <c r="Q67" s="30">
        <v>0</v>
      </c>
      <c r="R67" s="38">
        <f>(F67*0.5)/5+1</f>
        <v>2.8</v>
      </c>
      <c r="S67" s="53"/>
    </row>
    <row r="68" spans="1:18" ht="11.25">
      <c r="A68" s="4" t="s">
        <v>153</v>
      </c>
      <c r="B68" s="18" t="str">
        <f>'Agenda V3'!H85</f>
        <v>Cypress</v>
      </c>
      <c r="C68" s="4">
        <f>'Agenda V3'!C85</f>
        <v>802.1</v>
      </c>
      <c r="D68" s="4" t="str">
        <f>'Agenda V3'!D85</f>
        <v>HILI WG</v>
      </c>
      <c r="E68" s="3" t="str">
        <f>'Agenda V3'!E85</f>
        <v>SR+OH+XC</v>
      </c>
      <c r="F68" s="3">
        <f>'Agenda V3'!G85</f>
        <v>35</v>
      </c>
      <c r="G68" s="3">
        <f>'Agenda V3'!F85</f>
        <v>15</v>
      </c>
      <c r="H68" s="3">
        <v>1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9">
        <f>(F68*0.5)/5+1</f>
        <v>4.5</v>
      </c>
    </row>
    <row r="69" spans="1:19" s="30" customFormat="1" ht="11.25">
      <c r="A69" s="36"/>
      <c r="B69" s="34" t="str">
        <f>'Agenda V3'!H86</f>
        <v>Boardroom -*FHV</v>
      </c>
      <c r="C69" s="36">
        <f>'Agenda V3'!C86</f>
        <v>802.3</v>
      </c>
      <c r="D69" s="36" t="str">
        <f>'Agenda V3'!D86</f>
        <v>CSMA/CD - (DTE Power)</v>
      </c>
      <c r="E69" s="29" t="str">
        <f>'Agenda V3'!E86</f>
        <v>SR+HT</v>
      </c>
      <c r="F69" s="29">
        <f>'Agenda V3'!G86</f>
        <v>50</v>
      </c>
      <c r="G69" s="29">
        <f>'Agenda V3'!F86</f>
        <v>22</v>
      </c>
      <c r="H69" s="30">
        <v>0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9">
        <f aca="true" t="shared" si="4" ref="R69:R75">(F69*0.75)/5+1</f>
        <v>8.5</v>
      </c>
      <c r="S69" s="53"/>
    </row>
    <row r="70" spans="1:18" ht="11.25">
      <c r="A70" s="37"/>
      <c r="B70" s="33" t="str">
        <f>'Agenda V3'!H87</f>
        <v>Plaza B</v>
      </c>
      <c r="C70" s="4">
        <f>'Agenda V3'!C87</f>
        <v>802.16</v>
      </c>
      <c r="D70" s="4" t="str">
        <f>'Agenda V3'!D87</f>
        <v>WirelessMAN TGa PHY</v>
      </c>
      <c r="E70" s="28" t="str">
        <f>'Agenda V3'!E87</f>
        <v>SR+HM+HT</v>
      </c>
      <c r="F70" s="28">
        <f>'Agenda V3'!G87</f>
        <v>80</v>
      </c>
      <c r="G70" s="28">
        <f>'Agenda V3'!F87</f>
        <v>4</v>
      </c>
      <c r="H70" s="3">
        <v>0</v>
      </c>
      <c r="I70" s="3">
        <v>0</v>
      </c>
      <c r="J70" s="3">
        <v>1</v>
      </c>
      <c r="K70" s="3">
        <v>0</v>
      </c>
      <c r="L70" s="3">
        <v>1</v>
      </c>
      <c r="M70" s="3">
        <v>0</v>
      </c>
      <c r="N70" s="3">
        <v>0</v>
      </c>
      <c r="O70" s="3">
        <v>1</v>
      </c>
      <c r="P70" s="3">
        <v>0</v>
      </c>
      <c r="Q70" s="3">
        <v>0</v>
      </c>
      <c r="R70" s="9">
        <f t="shared" si="4"/>
        <v>13</v>
      </c>
    </row>
    <row r="71" spans="1:18" ht="11.25">
      <c r="A71" s="36"/>
      <c r="B71" s="33" t="str">
        <f>'Agenda V3'!H88</f>
        <v>Plaza A</v>
      </c>
      <c r="C71" s="4">
        <f>'Agenda V3'!C88</f>
        <v>802.16</v>
      </c>
      <c r="D71" s="4" t="str">
        <f>'Agenda V3'!D88</f>
        <v>WirelessMAN TGa MAC</v>
      </c>
      <c r="E71" s="28" t="str">
        <f>'Agenda V3'!E88</f>
        <v>SR+HT</v>
      </c>
      <c r="F71" s="28">
        <f>'Agenda V3'!G88</f>
        <v>30</v>
      </c>
      <c r="G71" s="28">
        <f>'Agenda V3'!F88</f>
        <v>12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9">
        <f t="shared" si="4"/>
        <v>5.5</v>
      </c>
    </row>
    <row r="72" spans="2:18" ht="22.5">
      <c r="B72" s="33" t="str">
        <f>'Agenda V3'!H90</f>
        <v>Regency C</v>
      </c>
      <c r="C72" s="4">
        <f>'Agenda V3'!C90</f>
        <v>802.11</v>
      </c>
      <c r="D72" s="4" t="str">
        <f>'Agenda V3'!D90</f>
        <v>TGF</v>
      </c>
      <c r="E72" s="28" t="str">
        <f>'Agenda V3'!E90</f>
        <v>SR</v>
      </c>
      <c r="F72" s="28" t="str">
        <f>'Agenda V3'!G90</f>
        <v>(200) 40</v>
      </c>
      <c r="G72" s="28">
        <f>'Agenda V3'!F90</f>
        <v>21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9" t="e">
        <f t="shared" si="4"/>
        <v>#VALUE!</v>
      </c>
    </row>
    <row r="73" spans="2:18" ht="11.25">
      <c r="B73" s="33" t="str">
        <f>'Agenda V3'!H91</f>
        <v>Regency B</v>
      </c>
      <c r="C73" s="4">
        <f>'Agenda V3'!C91</f>
        <v>802.11</v>
      </c>
      <c r="D73" s="4" t="str">
        <f>'Agenda V3'!D91</f>
        <v>TGH (Joint with 802.18 for an hour?, 8a-9a?) </v>
      </c>
      <c r="E73" s="28" t="str">
        <f>'Agenda V3'!E91</f>
        <v>SR+HT+HM+PD</v>
      </c>
      <c r="F73" s="28">
        <f>'Agenda V3'!G91</f>
        <v>90</v>
      </c>
      <c r="G73" s="28">
        <f>'Agenda V3'!F91</f>
        <v>3</v>
      </c>
      <c r="H73" s="3">
        <v>0</v>
      </c>
      <c r="I73" s="3">
        <v>0</v>
      </c>
      <c r="J73" s="3">
        <v>1</v>
      </c>
      <c r="K73" s="3">
        <v>0</v>
      </c>
      <c r="L73" s="3">
        <v>1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9">
        <f t="shared" si="4"/>
        <v>14.5</v>
      </c>
    </row>
    <row r="74" spans="1:19" s="30" customFormat="1" ht="11.25">
      <c r="A74" s="36"/>
      <c r="B74" s="33" t="str">
        <f>'Agenda V3'!H92</f>
        <v>Regency F</v>
      </c>
      <c r="C74" s="4">
        <f>'Agenda V3'!C92</f>
        <v>802.15</v>
      </c>
      <c r="D74" s="4" t="str">
        <f>'Agenda V3'!D92</f>
        <v>TG3</v>
      </c>
      <c r="E74" s="28" t="str">
        <f>'Agenda V3'!E92</f>
        <v>SR+HT</v>
      </c>
      <c r="F74" s="28">
        <f>'Agenda V3'!G92</f>
        <v>50</v>
      </c>
      <c r="G74" s="28">
        <f>'Agenda V3'!F92</f>
        <v>9</v>
      </c>
      <c r="H74" s="30">
        <v>0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8">
        <f>(F74*0.5)/5+1</f>
        <v>6</v>
      </c>
      <c r="S74" s="53"/>
    </row>
    <row r="75" spans="1:19" s="85" customFormat="1" ht="11.25">
      <c r="A75" s="82" t="s">
        <v>153</v>
      </c>
      <c r="B75" s="83" t="str">
        <f>'Agenda V3'!H94</f>
        <v>Lord Bryon</v>
      </c>
      <c r="C75" s="76" t="str">
        <f>'Agenda V3'!C94</f>
        <v>802 R-Reg</v>
      </c>
      <c r="D75" s="76" t="str">
        <f>'Agenda V3'!D94</f>
        <v>Radio Regulatory WG</v>
      </c>
      <c r="E75" s="84" t="str">
        <f>'Agenda V3'!E94</f>
        <v>BR</v>
      </c>
      <c r="F75" s="84">
        <f>'Agenda V3'!G94</f>
        <v>20</v>
      </c>
      <c r="G75" s="84">
        <f>'Agenda V3'!F94</f>
        <v>23</v>
      </c>
      <c r="H75" s="85">
        <v>0</v>
      </c>
      <c r="I75" s="85">
        <v>1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6">
        <f t="shared" si="4"/>
        <v>4</v>
      </c>
      <c r="S75" s="87"/>
    </row>
    <row r="76" spans="2:18" ht="11.25">
      <c r="B76" s="18" t="str">
        <f>'Agenda V3'!H102</f>
        <v>Waddington -*FHV</v>
      </c>
      <c r="C76" s="4">
        <f>'Agenda V3'!C102</f>
        <v>802.3</v>
      </c>
      <c r="D76" s="4" t="str">
        <f>'Agenda V3'!D102</f>
        <v>CSMA/CD (10G-Breakout #1)</v>
      </c>
      <c r="E76" s="3" t="str">
        <f>'Agenda V3'!E102</f>
        <v>SR+HT</v>
      </c>
      <c r="F76" s="3">
        <f>'Agenda V3'!G102</f>
        <v>100</v>
      </c>
      <c r="G76" s="3">
        <f>'Agenda V3'!F102</f>
        <v>18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9">
        <f>(F76*0.5)/5+1</f>
        <v>11</v>
      </c>
    </row>
    <row r="77" spans="1:19" s="30" customFormat="1" ht="11.25">
      <c r="A77" s="36"/>
      <c r="B77" s="34" t="str">
        <f>'Agenda V3'!H108</f>
        <v>Garibaldi-*FHV</v>
      </c>
      <c r="C77" s="36">
        <f>'Agenda V3'!C108</f>
        <v>802.3</v>
      </c>
      <c r="D77" s="36" t="str">
        <f>'Agenda V3'!D108</f>
        <v>CSMA/CD (10G-Breakout #2)</v>
      </c>
      <c r="E77" s="29" t="str">
        <f>'Agenda V3'!E108</f>
        <v>SR+HT</v>
      </c>
      <c r="F77" s="29">
        <f>'Agenda V3'!G108</f>
        <v>24</v>
      </c>
      <c r="G77" s="29">
        <f>'Agenda V3'!F108</f>
        <v>17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0</v>
      </c>
      <c r="R77" s="9">
        <f>(F77*0.5)/5+1</f>
        <v>3.4</v>
      </c>
      <c r="S77" s="53"/>
    </row>
    <row r="78" spans="1:18" ht="33.75">
      <c r="A78" s="4" t="s">
        <v>155</v>
      </c>
      <c r="B78" s="33" t="str">
        <f>'Agenda V3'!H112</f>
        <v>Georgia B</v>
      </c>
      <c r="C78" s="4">
        <f>'Agenda V3'!C112</f>
        <v>802.17</v>
      </c>
      <c r="D78" s="4" t="str">
        <f>'Agenda V3'!D112</f>
        <v>RPR #1</v>
      </c>
      <c r="E78" s="28" t="str">
        <f>'Agenda V3'!E112</f>
        <v>SR+HT+HM+PD</v>
      </c>
      <c r="F78" s="28">
        <f>'Agenda V3'!G112</f>
        <v>100</v>
      </c>
      <c r="G78" s="28">
        <f>'Agenda V3'!F112</f>
        <v>2</v>
      </c>
      <c r="H78" s="3">
        <v>0</v>
      </c>
      <c r="I78" s="3">
        <v>0</v>
      </c>
      <c r="J78" s="3">
        <v>1</v>
      </c>
      <c r="K78" s="3">
        <v>0</v>
      </c>
      <c r="L78" s="3">
        <v>2</v>
      </c>
      <c r="M78" s="3">
        <v>1</v>
      </c>
      <c r="N78" s="3">
        <v>0</v>
      </c>
      <c r="O78" s="3">
        <v>1</v>
      </c>
      <c r="P78" s="3">
        <v>0</v>
      </c>
      <c r="Q78" s="3">
        <v>0</v>
      </c>
      <c r="R78" s="9">
        <f>(F78*0.75)/5+1</f>
        <v>16</v>
      </c>
    </row>
    <row r="79" spans="2:18" ht="11.25">
      <c r="B79" s="33" t="str">
        <f>'Agenda V3'!H113</f>
        <v>Georgia A</v>
      </c>
      <c r="C79" s="4">
        <f>'Agenda V3'!C113</f>
        <v>802.17</v>
      </c>
      <c r="D79" s="4" t="str">
        <f>'Agenda V3'!D113</f>
        <v>RPR #2</v>
      </c>
      <c r="E79" s="28" t="str">
        <f>'Agenda V3'!E113</f>
        <v>SR+HT</v>
      </c>
      <c r="F79" s="28">
        <f>'Agenda V3'!G113</f>
        <v>75</v>
      </c>
      <c r="G79" s="28">
        <f>'Agenda V3'!F113</f>
        <v>13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0</v>
      </c>
      <c r="Q79" s="3">
        <v>0</v>
      </c>
      <c r="R79" s="9">
        <f>(F79*0.75)/5+1</f>
        <v>12.25</v>
      </c>
    </row>
    <row r="80" spans="2:18" ht="11.25">
      <c r="B80" s="33" t="str">
        <f>'Agenda V3'!H114</f>
        <v>Oxford</v>
      </c>
      <c r="C80" s="4">
        <f>'Agenda V3'!C114</f>
        <v>802.17</v>
      </c>
      <c r="D80" s="4" t="str">
        <f>'Agenda V3'!D114</f>
        <v>RPR #3</v>
      </c>
      <c r="E80" s="28" t="str">
        <f>'Agenda V3'!E114</f>
        <v>BR</v>
      </c>
      <c r="F80" s="28">
        <f>'Agenda V3'!G114</f>
        <v>30</v>
      </c>
      <c r="G80" s="28">
        <f>'Agenda V3'!F114</f>
        <v>7</v>
      </c>
      <c r="H80" s="3">
        <v>0</v>
      </c>
      <c r="I80" s="3">
        <v>1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3">
        <v>1</v>
      </c>
      <c r="P80" s="3">
        <v>0</v>
      </c>
      <c r="Q80" s="3">
        <v>0</v>
      </c>
      <c r="R80" s="9">
        <f>(F80*0.75)/5+1</f>
        <v>5.5</v>
      </c>
    </row>
    <row r="81" spans="1:19" s="12" customFormat="1" ht="11.25">
      <c r="A81" s="5"/>
      <c r="B81" s="20" t="s">
        <v>57</v>
      </c>
      <c r="C81" s="66"/>
      <c r="D81" s="5"/>
      <c r="F81" s="13">
        <f>SUM(F46:F80)-F62</f>
        <v>1465</v>
      </c>
      <c r="G81" s="13"/>
      <c r="H81" s="13">
        <f aca="true" t="shared" si="5" ref="H81:N81">SUM(H46:H80)-H62</f>
        <v>1</v>
      </c>
      <c r="I81" s="13">
        <f t="shared" si="5"/>
        <v>15</v>
      </c>
      <c r="J81" s="13">
        <f t="shared" si="5"/>
        <v>9</v>
      </c>
      <c r="K81" s="13">
        <f t="shared" si="5"/>
        <v>0</v>
      </c>
      <c r="L81" s="13">
        <f t="shared" si="5"/>
        <v>16</v>
      </c>
      <c r="M81" s="13">
        <f t="shared" si="5"/>
        <v>3</v>
      </c>
      <c r="N81" s="13">
        <f t="shared" si="5"/>
        <v>0</v>
      </c>
      <c r="O81" s="13"/>
      <c r="P81" s="13">
        <f>SUM(P46:P80)-P62</f>
        <v>1</v>
      </c>
      <c r="Q81" s="13">
        <f>SUM(Q46:Q80)-Q62</f>
        <v>0</v>
      </c>
      <c r="R81" s="13" t="e">
        <f>SUM(R46:R80)-R62</f>
        <v>#VALUE!</v>
      </c>
      <c r="S81" s="52"/>
    </row>
    <row r="82" spans="1:19" s="12" customFormat="1" ht="11.25">
      <c r="A82" s="5"/>
      <c r="B82" s="20"/>
      <c r="C82" s="66"/>
      <c r="D82" s="5"/>
      <c r="H82" s="14"/>
      <c r="I82" s="14"/>
      <c r="J82" s="14"/>
      <c r="K82" s="14"/>
      <c r="L82" s="14"/>
      <c r="M82" s="14"/>
      <c r="N82" s="14"/>
      <c r="P82" s="14"/>
      <c r="Q82" s="14"/>
      <c r="R82" s="13"/>
      <c r="S82" s="52"/>
    </row>
    <row r="83" spans="1:19" s="27" customFormat="1" ht="11.25">
      <c r="A83" s="24" t="str">
        <f>'Agenda V3'!A133</f>
        <v>Wed</v>
      </c>
      <c r="B83" s="43">
        <f>'Agenda V3'!A134</f>
        <v>37447</v>
      </c>
      <c r="C83" s="72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56"/>
    </row>
    <row r="84" spans="1:19" s="28" customFormat="1" ht="11.25">
      <c r="A84" s="37"/>
      <c r="B84" s="33" t="str">
        <f>'Agenda V3'!H133</f>
        <v>Regency B</v>
      </c>
      <c r="C84" s="4">
        <f>'Agenda V3'!C133</f>
        <v>802.11</v>
      </c>
      <c r="D84" s="4" t="str">
        <f>'Agenda V3'!D133</f>
        <v>TGH</v>
      </c>
      <c r="E84" s="3" t="str">
        <f>'Agenda V3'!E133</f>
        <v>SR+HT+HM+PD</v>
      </c>
      <c r="F84" s="28">
        <f>'Agenda V3'!G133</f>
        <v>90</v>
      </c>
      <c r="G84" s="28">
        <f>'Agenda V3'!F133</f>
        <v>3</v>
      </c>
      <c r="H84" s="28">
        <v>0</v>
      </c>
      <c r="I84" s="28">
        <v>0</v>
      </c>
      <c r="J84" s="28">
        <v>1</v>
      </c>
      <c r="K84" s="28">
        <v>0</v>
      </c>
      <c r="L84" s="28">
        <v>1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  <c r="R84" s="39">
        <f>(F84*0.75)/5+1</f>
        <v>14.5</v>
      </c>
      <c r="S84" s="54"/>
    </row>
    <row r="85" spans="1:19" s="30" customFormat="1" ht="11.25">
      <c r="A85" s="36" t="s">
        <v>156</v>
      </c>
      <c r="B85" s="34"/>
      <c r="C85" s="36">
        <f>'Agenda V3'!C171</f>
        <v>802.11</v>
      </c>
      <c r="D85" s="36" t="str">
        <f>'Agenda V3'!D171</f>
        <v>TGE (QoS)</v>
      </c>
      <c r="E85" s="29" t="str">
        <f>'Agenda V3'!E171</f>
        <v>SR+HT+HM+PD+XC</v>
      </c>
      <c r="F85" s="29"/>
      <c r="G85" s="29"/>
      <c r="R85" s="38"/>
      <c r="S85" s="53"/>
    </row>
    <row r="86" spans="1:19" s="29" customFormat="1" ht="22.5">
      <c r="A86" s="40" t="s">
        <v>154</v>
      </c>
      <c r="B86" s="33" t="str">
        <f>'Agenda V3'!H134</f>
        <v>Regency D</v>
      </c>
      <c r="C86" s="4">
        <f>'Agenda V3'!C134</f>
        <v>802.11</v>
      </c>
      <c r="D86" s="4" t="str">
        <f>'Agenda V3'!D134</f>
        <v>TGE</v>
      </c>
      <c r="E86" s="28" t="str">
        <f>'Agenda V3'!E134</f>
        <v>SR+HT+HM+PD</v>
      </c>
      <c r="F86" s="28">
        <f>'Agenda V3'!G134</f>
        <v>200</v>
      </c>
      <c r="G86" s="28">
        <f>'Agenda V3'!F134</f>
        <v>20</v>
      </c>
      <c r="H86" s="29">
        <v>0</v>
      </c>
      <c r="I86" s="29">
        <v>0</v>
      </c>
      <c r="J86" s="29">
        <v>1</v>
      </c>
      <c r="K86" s="29">
        <v>0</v>
      </c>
      <c r="L86" s="29">
        <v>2</v>
      </c>
      <c r="M86" s="29">
        <v>1</v>
      </c>
      <c r="N86" s="29">
        <v>0</v>
      </c>
      <c r="O86" s="29">
        <v>2</v>
      </c>
      <c r="P86" s="29">
        <v>0</v>
      </c>
      <c r="Q86" s="29">
        <v>0</v>
      </c>
      <c r="R86" s="41">
        <f>(F86*0.75)/5+1</f>
        <v>31</v>
      </c>
      <c r="S86" s="55"/>
    </row>
    <row r="87" spans="1:19" s="29" customFormat="1" ht="11.25">
      <c r="A87" s="40"/>
      <c r="B87" s="34"/>
      <c r="C87" s="4">
        <f>'Agenda V3'!C163</f>
        <v>802.11</v>
      </c>
      <c r="D87" s="4" t="str">
        <f>'Agenda V3'!D163</f>
        <v>WLAN Full Working Group</v>
      </c>
      <c r="S87" s="55"/>
    </row>
    <row r="88" spans="1:19" s="30" customFormat="1" ht="11.25">
      <c r="A88" s="36"/>
      <c r="B88" s="34"/>
      <c r="C88" s="36">
        <f>'Agenda V3'!C172</f>
        <v>802.11</v>
      </c>
      <c r="D88" s="36" t="str">
        <f>'Agenda V3'!D172</f>
        <v>TGG</v>
      </c>
      <c r="E88" s="29"/>
      <c r="F88" s="29"/>
      <c r="G88" s="29"/>
      <c r="R88" s="38"/>
      <c r="S88" s="53"/>
    </row>
    <row r="89" spans="2:18" ht="11.25">
      <c r="B89" s="18" t="str">
        <f>'Agenda V3'!H135</f>
        <v>Regency A</v>
      </c>
      <c r="C89" s="4">
        <f>'Agenda V3'!C135</f>
        <v>802.11</v>
      </c>
      <c r="D89" s="4" t="str">
        <f>'Agenda V3'!D135</f>
        <v>TGF</v>
      </c>
      <c r="E89" s="3" t="str">
        <f>'Agenda V3'!E135</f>
        <v>SR</v>
      </c>
      <c r="F89" s="3">
        <f>'Agenda V3'!G135</f>
        <v>90</v>
      </c>
      <c r="G89" s="3">
        <f>'Agenda V3'!F135</f>
        <v>21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9">
        <f>(F89*0.75)/5+1</f>
        <v>14.5</v>
      </c>
    </row>
    <row r="90" spans="1:19" s="29" customFormat="1" ht="22.5">
      <c r="A90" s="40" t="s">
        <v>156</v>
      </c>
      <c r="B90" s="34" t="str">
        <f>'Agenda V3'!H136</f>
        <v>Lord Bryon</v>
      </c>
      <c r="C90" s="4" t="str">
        <f>'Agenda V3'!C136</f>
        <v>802 R-Reg</v>
      </c>
      <c r="D90" s="4" t="str">
        <f>'Agenda V3'!D136</f>
        <v>Radio Regulatory WG</v>
      </c>
      <c r="E90" s="29" t="str">
        <f>'Agenda V3'!E136</f>
        <v>SR+OH+XC</v>
      </c>
      <c r="F90" s="29" t="str">
        <f>'Agenda V3'!G136</f>
        <v>(20) 35</v>
      </c>
      <c r="G90" s="29">
        <f>'Agenda V3'!F136</f>
        <v>15</v>
      </c>
      <c r="H90" s="30">
        <v>1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8" t="e">
        <f>(F90*0.5)/5+1</f>
        <v>#VALUE!</v>
      </c>
      <c r="S90" s="55"/>
    </row>
    <row r="91" spans="1:19" s="30" customFormat="1" ht="11.25">
      <c r="A91" s="36"/>
      <c r="B91" s="35"/>
      <c r="C91" s="36">
        <f>'Agenda V3'!C168</f>
        <v>802.1</v>
      </c>
      <c r="D91" s="36" t="str">
        <f>'Agenda V3'!D168</f>
        <v>HILI WG</v>
      </c>
      <c r="S91" s="53"/>
    </row>
    <row r="92" spans="1:19" s="28" customFormat="1" ht="11.25">
      <c r="A92" s="37"/>
      <c r="B92" s="33" t="str">
        <f>'Agenda V3'!H137</f>
        <v>Regency E</v>
      </c>
      <c r="C92" s="4">
        <f>'Agenda V3'!C137</f>
        <v>802.15</v>
      </c>
      <c r="D92" s="4" t="str">
        <f>'Agenda V3'!D137</f>
        <v>TG2</v>
      </c>
      <c r="E92" s="28" t="str">
        <f>'Agenda V3'!E137</f>
        <v>SR+HT</v>
      </c>
      <c r="F92" s="28">
        <f>'Agenda V3'!G137</f>
        <v>50</v>
      </c>
      <c r="G92" s="28">
        <f>'Agenda V3'!F137</f>
        <v>1</v>
      </c>
      <c r="H92" s="28">
        <v>0</v>
      </c>
      <c r="I92" s="28">
        <v>1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39">
        <f>(F92*0.75)/5+1</f>
        <v>8.5</v>
      </c>
      <c r="S92" s="54"/>
    </row>
    <row r="93" spans="1:19" s="30" customFormat="1" ht="11.25">
      <c r="A93" s="36"/>
      <c r="B93" s="35"/>
      <c r="C93" s="36" t="str">
        <f>'Agenda V3'!C166</f>
        <v>802 COEX</v>
      </c>
      <c r="D93" s="36" t="str">
        <f>'Agenda V3'!D166</f>
        <v>Wireless Coexistence TG</v>
      </c>
      <c r="R93" s="38"/>
      <c r="S93" s="53"/>
    </row>
    <row r="94" spans="2:18" ht="11.25">
      <c r="B94" s="18" t="str">
        <f>'Agenda V3'!H138</f>
        <v>Regency F</v>
      </c>
      <c r="C94" s="4">
        <f>'Agenda V3'!C138</f>
        <v>802.15</v>
      </c>
      <c r="D94" s="4" t="str">
        <f>'Agenda V3'!D138</f>
        <v>TG3</v>
      </c>
      <c r="E94" s="3" t="str">
        <f>'Agenda V3'!E138</f>
        <v>SR+HT</v>
      </c>
      <c r="F94" s="3">
        <f>'Agenda V3'!G138</f>
        <v>50</v>
      </c>
      <c r="G94" s="3">
        <f>'Agenda V3'!F138</f>
        <v>9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9">
        <f>(F94*0.75)/5+1</f>
        <v>8.5</v>
      </c>
    </row>
    <row r="95" spans="2:18" ht="11.25">
      <c r="B95" s="33" t="str">
        <f>'Agenda V3'!H139</f>
        <v>Grouse</v>
      </c>
      <c r="C95" s="4">
        <f>'Agenda V3'!C139</f>
        <v>802.15</v>
      </c>
      <c r="D95" s="4" t="str">
        <f>'Agenda V3'!D139</f>
        <v>TG4</v>
      </c>
      <c r="E95" s="28" t="str">
        <f>'Agenda V3'!E139</f>
        <v>SR+HT</v>
      </c>
      <c r="F95" s="28">
        <f>'Agenda V3'!G139</f>
        <v>30</v>
      </c>
      <c r="G95" s="28">
        <f>'Agenda V3'!F139</f>
        <v>11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0</v>
      </c>
      <c r="R95" s="9">
        <f>(F95*0.75)/5+1</f>
        <v>5.5</v>
      </c>
    </row>
    <row r="96" spans="1:19" s="28" customFormat="1" ht="11.25">
      <c r="A96" s="37"/>
      <c r="B96" s="33" t="str">
        <f>'Agenda V3'!H148</f>
        <v>Regency D</v>
      </c>
      <c r="C96" s="4">
        <f>'Agenda V3'!C148</f>
        <v>802.1</v>
      </c>
      <c r="D96" s="4" t="str">
        <f>'Agenda V3'!D148</f>
        <v>Technical Plenary</v>
      </c>
      <c r="E96" s="28" t="str">
        <f>'Agenda V3'!E148</f>
        <v>SR+HT+HM+PD</v>
      </c>
      <c r="F96" s="28">
        <f>'Agenda V3'!G148</f>
        <v>200</v>
      </c>
      <c r="G96" s="28">
        <f>'Agenda V3'!F148</f>
        <v>5</v>
      </c>
      <c r="H96" s="28">
        <v>0</v>
      </c>
      <c r="I96" s="28">
        <v>0</v>
      </c>
      <c r="J96" s="28">
        <v>1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0</v>
      </c>
      <c r="R96" s="39">
        <f>(F96*0.5)/5+1</f>
        <v>21</v>
      </c>
      <c r="S96" s="54"/>
    </row>
    <row r="97" spans="1:19" s="30" customFormat="1" ht="11.25">
      <c r="A97" s="36"/>
      <c r="B97" s="35"/>
      <c r="C97" s="36">
        <f>'Agenda V3'!C178</f>
        <v>802.11</v>
      </c>
      <c r="D97" s="36" t="str">
        <f>'Agenda V3'!D178</f>
        <v>WNG SC</v>
      </c>
      <c r="R97" s="38"/>
      <c r="S97" s="53"/>
    </row>
    <row r="98" spans="1:19" s="28" customFormat="1" ht="22.5">
      <c r="A98" s="37"/>
      <c r="B98" s="33" t="str">
        <f>'Agenda V3'!H142</f>
        <v>Vancouver Island -*FHV</v>
      </c>
      <c r="C98" s="4">
        <f>'Agenda V3'!C142</f>
        <v>802.3</v>
      </c>
      <c r="D98" s="4" t="str">
        <f>'Agenda V3'!D142</f>
        <v>CSMA/CD - (EFM Copper+OAM)</v>
      </c>
      <c r="E98" s="28" t="str">
        <f>'Agenda V3'!E142</f>
        <v>SR+HT</v>
      </c>
      <c r="F98" s="28">
        <f>'Agenda V3'!G142</f>
        <v>100</v>
      </c>
      <c r="G98" s="28">
        <f>'Agenda V3'!F142</f>
        <v>25</v>
      </c>
      <c r="H98" s="28">
        <v>0</v>
      </c>
      <c r="I98" s="28">
        <v>0</v>
      </c>
      <c r="J98" s="28">
        <v>1</v>
      </c>
      <c r="K98" s="28">
        <v>0</v>
      </c>
      <c r="L98" s="28">
        <v>1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9">
        <f>(F98*0.5)/5+1</f>
        <v>11</v>
      </c>
      <c r="S98" s="54"/>
    </row>
    <row r="99" spans="1:19" s="30" customFormat="1" ht="11.25">
      <c r="A99" s="36"/>
      <c r="B99" s="35"/>
      <c r="C99" s="36">
        <f>'Agenda V3'!C169</f>
        <v>802.3</v>
      </c>
      <c r="D99" s="36" t="str">
        <f>'Agenda V3'!D169</f>
        <v>CSMA/CD - (EFM Copper)</v>
      </c>
      <c r="S99" s="53"/>
    </row>
    <row r="100" spans="1:19" s="30" customFormat="1" ht="11.25">
      <c r="A100" s="36"/>
      <c r="B100" s="33" t="str">
        <f>'Agenda V3'!H150</f>
        <v>Windsor</v>
      </c>
      <c r="C100" s="4" t="str">
        <f>'Agenda V3'!C150</f>
        <v>802.0</v>
      </c>
      <c r="D100" s="4" t="str">
        <f>'Agenda V3'!D150</f>
        <v>Executive Sub-Committees</v>
      </c>
      <c r="E100" s="28" t="str">
        <f>'Agenda V3'!E150</f>
        <v>BR+SP</v>
      </c>
      <c r="F100" s="28">
        <f>'Agenda V3'!G150</f>
        <v>18</v>
      </c>
      <c r="G100" s="28">
        <f>'Agenda V3'!F150</f>
        <v>10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9">
        <f aca="true" t="shared" si="6" ref="R100:R105">(F100*0.5)/5+1</f>
        <v>2.8</v>
      </c>
      <c r="S100" s="53"/>
    </row>
    <row r="101" spans="2:18" ht="11.25">
      <c r="B101" s="33" t="e">
        <f>'Agenda V3'!#REF!</f>
        <v>#REF!</v>
      </c>
      <c r="C101" s="4" t="e">
        <f>'Agenda V3'!#REF!</f>
        <v>#REF!</v>
      </c>
      <c r="D101" s="4" t="e">
        <f>'Agenda V3'!#REF!</f>
        <v>#REF!</v>
      </c>
      <c r="E101" s="28" t="e">
        <f>'Agenda V3'!#REF!</f>
        <v>#REF!</v>
      </c>
      <c r="F101" s="28" t="e">
        <f>'Agenda V3'!#REF!</f>
        <v>#REF!</v>
      </c>
      <c r="G101" s="28" t="e">
        <f>'Agenda V3'!#REF!</f>
        <v>#REF!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9" t="e">
        <f t="shared" si="6"/>
        <v>#REF!</v>
      </c>
    </row>
    <row r="102" spans="2:18" ht="11.25">
      <c r="B102" s="33" t="str">
        <f>'Agenda V3'!H143</f>
        <v>Garibaldi -*FHV</v>
      </c>
      <c r="C102" s="4">
        <f>'Agenda V3'!C143</f>
        <v>802.3</v>
      </c>
      <c r="D102" s="4" t="str">
        <f>'Agenda V3'!D143</f>
        <v>CSMA/CD (10G-Breakout #2)</v>
      </c>
      <c r="E102" s="28" t="str">
        <f>'Agenda V3'!E143</f>
        <v>SR+HT</v>
      </c>
      <c r="F102" s="28">
        <f>'Agenda V3'!G143</f>
        <v>24</v>
      </c>
      <c r="G102" s="28">
        <f>'Agenda V3'!F143</f>
        <v>17</v>
      </c>
      <c r="H102" s="28">
        <v>0</v>
      </c>
      <c r="I102" s="28">
        <v>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9">
        <f t="shared" si="6"/>
        <v>3.4</v>
      </c>
    </row>
    <row r="103" spans="2:18" ht="11.25">
      <c r="B103" s="33" t="str">
        <f>'Agenda V3'!H152</f>
        <v>Boardroom -*FHV</v>
      </c>
      <c r="C103" s="4">
        <f>'Agenda V3'!C152</f>
        <v>802.3</v>
      </c>
      <c r="D103" s="4" t="str">
        <f>'Agenda V3'!D152</f>
        <v>CSMA/CD - (DTE Power)</v>
      </c>
      <c r="E103" s="28" t="str">
        <f>'Agenda V3'!E152</f>
        <v>SR+HT</v>
      </c>
      <c r="F103" s="28">
        <f>'Agenda V3'!G152</f>
        <v>50</v>
      </c>
      <c r="G103" s="28">
        <f>'Agenda V3'!F152</f>
        <v>22</v>
      </c>
      <c r="H103" s="3">
        <v>0</v>
      </c>
      <c r="I103" s="3">
        <v>1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9">
        <f>(F103*0.75)/5+1</f>
        <v>8.5</v>
      </c>
    </row>
    <row r="104" spans="2:18" ht="11.25">
      <c r="B104" s="33" t="str">
        <f>'Agenda V3'!H153</f>
        <v>British -*FHV</v>
      </c>
      <c r="C104" s="4">
        <f>'Agenda V3'!C153</f>
        <v>802.3</v>
      </c>
      <c r="D104" s="4" t="str">
        <f>'Agenda V3'!D153</f>
        <v>CSMA/CD - (EFM EPON)</v>
      </c>
      <c r="E104" s="28" t="str">
        <f>'Agenda V3'!E153</f>
        <v>SR+PD+HT+HM</v>
      </c>
      <c r="F104" s="28">
        <f>'Agenda V3'!G153</f>
        <v>275</v>
      </c>
      <c r="G104" s="28">
        <f>'Agenda V3'!F153</f>
        <v>19</v>
      </c>
      <c r="H104" s="3">
        <v>0</v>
      </c>
      <c r="I104" s="3">
        <v>0</v>
      </c>
      <c r="J104" s="3">
        <v>1</v>
      </c>
      <c r="K104" s="3">
        <v>0</v>
      </c>
      <c r="L104" s="3">
        <v>2</v>
      </c>
      <c r="M104" s="3">
        <v>1</v>
      </c>
      <c r="N104" s="3">
        <v>0</v>
      </c>
      <c r="O104" s="3">
        <v>1</v>
      </c>
      <c r="P104" s="3">
        <v>0</v>
      </c>
      <c r="Q104" s="3">
        <v>0</v>
      </c>
      <c r="R104" s="9">
        <f t="shared" si="6"/>
        <v>28.5</v>
      </c>
    </row>
    <row r="105" spans="2:18" ht="11.25">
      <c r="B105" s="33" t="str">
        <f>'Agenda V3'!H154</f>
        <v>Columbia -*FHV</v>
      </c>
      <c r="C105" s="4">
        <f>'Agenda V3'!C154</f>
        <v>802.3</v>
      </c>
      <c r="D105" s="4" t="str">
        <f>'Agenda V3'!D154</f>
        <v>CSMA/CD - (EFM Fiber Optics)</v>
      </c>
      <c r="E105" s="28" t="str">
        <f>'Agenda V3'!E154</f>
        <v>SR+PD+HT+HM</v>
      </c>
      <c r="F105" s="28">
        <f>'Agenda V3'!G154</f>
        <v>275</v>
      </c>
      <c r="G105" s="28">
        <f>'Agenda V3'!F154</f>
        <v>16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9">
        <f t="shared" si="6"/>
        <v>28.5</v>
      </c>
    </row>
    <row r="106" spans="2:18" ht="11.25">
      <c r="B106" s="33" t="str">
        <f>'Agenda V3'!H155</f>
        <v>Plaza B</v>
      </c>
      <c r="C106" s="4">
        <f>'Agenda V3'!C155</f>
        <v>802.16</v>
      </c>
      <c r="D106" s="4" t="str">
        <f>'Agenda V3'!D155</f>
        <v>WirelessMAN TGa PHY</v>
      </c>
      <c r="E106" s="28" t="str">
        <f>'Agenda V3'!E155</f>
        <v>SR+HM+HT</v>
      </c>
      <c r="F106" s="28">
        <f>'Agenda V3'!G155</f>
        <v>80</v>
      </c>
      <c r="G106" s="28">
        <f>'Agenda V3'!F155</f>
        <v>4</v>
      </c>
      <c r="H106" s="3">
        <v>0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9">
        <f aca="true" t="shared" si="7" ref="R106:R111">(F106*0.75)/5+1</f>
        <v>13</v>
      </c>
    </row>
    <row r="107" spans="2:18" ht="11.25">
      <c r="B107" s="33" t="str">
        <f>'Agenda V3'!H156</f>
        <v>Plaza A</v>
      </c>
      <c r="C107" s="4">
        <f>'Agenda V3'!C156</f>
        <v>802.16</v>
      </c>
      <c r="D107" s="4" t="str">
        <f>'Agenda V3'!D156</f>
        <v>WirelessMAN TGa MAC</v>
      </c>
      <c r="E107" s="28" t="str">
        <f>'Agenda V3'!E156</f>
        <v>SR+HT</v>
      </c>
      <c r="F107" s="28">
        <f>'Agenda V3'!G156</f>
        <v>30</v>
      </c>
      <c r="G107" s="28">
        <f>'Agenda V3'!F156</f>
        <v>12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9">
        <f t="shared" si="7"/>
        <v>5.5</v>
      </c>
    </row>
    <row r="108" spans="2:18" ht="11.25">
      <c r="B108" s="33" t="str">
        <f>'Agenda V3'!H157</f>
        <v>Brighton</v>
      </c>
      <c r="C108" s="4">
        <f>'Agenda V3'!C157</f>
        <v>802.16</v>
      </c>
      <c r="D108" s="4" t="str">
        <f>'Agenda V3'!D157</f>
        <v>WirelessMAN TG2</v>
      </c>
      <c r="E108" s="28" t="str">
        <f>'Agenda V3'!E157</f>
        <v>BR</v>
      </c>
      <c r="F108" s="28">
        <f>'Agenda V3'!G157</f>
        <v>18</v>
      </c>
      <c r="G108" s="28">
        <f>'Agenda V3'!F157</f>
        <v>8</v>
      </c>
      <c r="H108" s="28">
        <v>0</v>
      </c>
      <c r="I108" s="28">
        <v>1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9">
        <f t="shared" si="7"/>
        <v>3.7</v>
      </c>
    </row>
    <row r="109" spans="2:18" ht="11.25">
      <c r="B109" s="33" t="str">
        <f>'Agenda V3'!H158</f>
        <v>Georgia B</v>
      </c>
      <c r="C109" s="4">
        <f>'Agenda V3'!C158</f>
        <v>802.17</v>
      </c>
      <c r="D109" s="4" t="str">
        <f>'Agenda V3'!D158</f>
        <v>RPR #1</v>
      </c>
      <c r="E109" s="28" t="str">
        <f>'Agenda V3'!E158</f>
        <v>SR+HT+HM+PD</v>
      </c>
      <c r="F109" s="28">
        <f>'Agenda V3'!G158</f>
        <v>100</v>
      </c>
      <c r="G109" s="28">
        <f>'Agenda V3'!F158</f>
        <v>2</v>
      </c>
      <c r="H109" s="28">
        <v>0</v>
      </c>
      <c r="I109" s="28">
        <v>0</v>
      </c>
      <c r="J109" s="28">
        <v>1</v>
      </c>
      <c r="K109" s="28">
        <v>0</v>
      </c>
      <c r="L109" s="28">
        <v>2</v>
      </c>
      <c r="M109" s="28">
        <v>1</v>
      </c>
      <c r="N109" s="28">
        <v>0</v>
      </c>
      <c r="O109" s="28">
        <v>1</v>
      </c>
      <c r="P109" s="28">
        <v>0</v>
      </c>
      <c r="Q109" s="28">
        <v>0</v>
      </c>
      <c r="R109" s="9">
        <f t="shared" si="7"/>
        <v>16</v>
      </c>
    </row>
    <row r="110" spans="2:18" ht="11.25">
      <c r="B110" s="33" t="str">
        <f>'Agenda V3'!H159</f>
        <v>Georgia A</v>
      </c>
      <c r="C110" s="4">
        <f>'Agenda V3'!C159</f>
        <v>802.17</v>
      </c>
      <c r="D110" s="4" t="str">
        <f>'Agenda V3'!D159</f>
        <v>RPR #2</v>
      </c>
      <c r="E110" s="28" t="str">
        <f>'Agenda V3'!E159</f>
        <v>SR+HT</v>
      </c>
      <c r="F110" s="28">
        <f>'Agenda V3'!G159</f>
        <v>75</v>
      </c>
      <c r="G110" s="28">
        <f>'Agenda V3'!F159</f>
        <v>13</v>
      </c>
      <c r="H110" s="3">
        <v>0</v>
      </c>
      <c r="I110" s="3">
        <v>0</v>
      </c>
      <c r="J110" s="3">
        <v>1</v>
      </c>
      <c r="K110" s="3">
        <v>0</v>
      </c>
      <c r="L110" s="3">
        <v>1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9">
        <f t="shared" si="7"/>
        <v>12.25</v>
      </c>
    </row>
    <row r="111" spans="1:19" s="28" customFormat="1" ht="11.25">
      <c r="A111" s="37"/>
      <c r="B111" s="33" t="str">
        <f>'Agenda V3'!H160</f>
        <v>Oxford</v>
      </c>
      <c r="C111" s="4">
        <f>'Agenda V3'!C160</f>
        <v>802.17</v>
      </c>
      <c r="D111" s="4" t="str">
        <f>'Agenda V3'!D160</f>
        <v>RPR #3</v>
      </c>
      <c r="E111" s="28" t="str">
        <f>'Agenda V3'!E160</f>
        <v>BR</v>
      </c>
      <c r="F111" s="28">
        <f>'Agenda V3'!G160</f>
        <v>30</v>
      </c>
      <c r="G111" s="28">
        <f>'Agenda V3'!F160</f>
        <v>7</v>
      </c>
      <c r="H111" s="28">
        <v>0</v>
      </c>
      <c r="I111" s="28">
        <v>1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9">
        <f t="shared" si="7"/>
        <v>5.5</v>
      </c>
      <c r="S111" s="54"/>
    </row>
    <row r="112" spans="1:19" s="30" customFormat="1" ht="33.75">
      <c r="A112" s="36" t="s">
        <v>155</v>
      </c>
      <c r="B112" s="33" t="str">
        <f>'Agenda V3'!H164</f>
        <v>Regency EF</v>
      </c>
      <c r="C112" s="4">
        <f>'Agenda V3'!C164</f>
        <v>802.15</v>
      </c>
      <c r="D112" s="4" t="str">
        <f>'Agenda V3'!D164</f>
        <v>WPAN Full Working Group</v>
      </c>
      <c r="E112" s="28" t="str">
        <f>'Agenda V3'!E164</f>
        <v>SR+HT+HM+PD</v>
      </c>
      <c r="F112" s="28">
        <f>'Agenda V3'!G164</f>
        <v>150</v>
      </c>
      <c r="G112" s="28">
        <f>'Agenda V3'!F164</f>
        <v>1</v>
      </c>
      <c r="H112" s="30">
        <v>0</v>
      </c>
      <c r="I112" s="30">
        <v>0</v>
      </c>
      <c r="J112" s="30">
        <v>1</v>
      </c>
      <c r="K112" s="30">
        <v>0</v>
      </c>
      <c r="L112" s="30">
        <v>2</v>
      </c>
      <c r="M112" s="30">
        <v>1</v>
      </c>
      <c r="N112" s="30">
        <v>0</v>
      </c>
      <c r="O112" s="30">
        <v>1</v>
      </c>
      <c r="P112" s="30">
        <v>0</v>
      </c>
      <c r="Q112" s="30">
        <v>0</v>
      </c>
      <c r="R112" s="39">
        <f>(F112*0.5)/5+1</f>
        <v>16</v>
      </c>
      <c r="S112" s="53"/>
    </row>
    <row r="113" spans="1:18" ht="22.5">
      <c r="A113" s="4" t="s">
        <v>156</v>
      </c>
      <c r="B113" s="33" t="str">
        <f>'Agenda V3'!H170</f>
        <v>Garibaldi (*FHV)</v>
      </c>
      <c r="C113" s="4">
        <f>'Agenda V3'!C170</f>
        <v>802.3</v>
      </c>
      <c r="D113" s="4" t="str">
        <f>'Agenda V3'!D170</f>
        <v>CSMA/CD - (EFM OAM)</v>
      </c>
      <c r="E113" s="28" t="str">
        <f>'Agenda V3'!E170</f>
        <v>SR+XC</v>
      </c>
      <c r="F113" s="28" t="str">
        <f>'Agenda V3'!G170</f>
        <v>24 (40)</v>
      </c>
      <c r="G113" s="28">
        <f>'Agenda V3'!F170</f>
        <v>17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9" t="e">
        <f>(F113*0.5)/5+1</f>
        <v>#VALUE!</v>
      </c>
    </row>
    <row r="114" spans="1:19" s="111" customFormat="1" ht="11.25">
      <c r="A114" s="108" t="s">
        <v>156</v>
      </c>
      <c r="B114" s="109" t="str">
        <f>'Agenda V3'!H180</f>
        <v>Lord Bryon</v>
      </c>
      <c r="C114" s="110" t="str">
        <f>'Agenda V3'!C180</f>
        <v>802 R-Reg</v>
      </c>
      <c r="D114" s="108" t="str">
        <f>'Agenda V3'!D180</f>
        <v>Radio Regulatory WG</v>
      </c>
      <c r="E114" s="111" t="str">
        <f>'Agenda V3'!E180</f>
        <v>BR</v>
      </c>
      <c r="F114" s="111">
        <f>'Agenda V3'!G180</f>
        <v>20</v>
      </c>
      <c r="G114" s="111">
        <f>'Agenda V3'!F180</f>
        <v>23</v>
      </c>
      <c r="H114" s="111">
        <v>0</v>
      </c>
      <c r="I114" s="111">
        <v>1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2">
        <f>(F114*0.5)/5+1</f>
        <v>3</v>
      </c>
      <c r="S114" s="113"/>
    </row>
    <row r="115" spans="2:18" ht="11.25">
      <c r="B115" s="33" t="str">
        <f>'Agenda V3'!H182</f>
        <v>TBA</v>
      </c>
      <c r="C115" s="4">
        <f>'Agenda V3'!C182</f>
        <v>802</v>
      </c>
      <c r="D115" s="4" t="str">
        <f>'Agenda V3'!D182</f>
        <v>Social Reception</v>
      </c>
      <c r="E115" s="28" t="str">
        <f>'Agenda V3'!E182</f>
        <v>REC</v>
      </c>
      <c r="F115" s="28">
        <v>800</v>
      </c>
      <c r="G115" s="28">
        <f>'Agenda V3'!F182</f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9">
        <v>0</v>
      </c>
    </row>
    <row r="116" spans="1:19" s="12" customFormat="1" ht="11.25">
      <c r="A116" s="5"/>
      <c r="B116" s="20" t="s">
        <v>57</v>
      </c>
      <c r="C116" s="66"/>
      <c r="D116" s="5"/>
      <c r="F116" s="12" t="e">
        <f>SUM(F84:F115)-F115-F92-F94</f>
        <v>#REF!</v>
      </c>
      <c r="H116" s="12">
        <f aca="true" t="shared" si="8" ref="H116:R116">SUM(H84:H115)-H115-H92-H94</f>
        <v>1</v>
      </c>
      <c r="I116" s="12">
        <f t="shared" si="8"/>
        <v>13</v>
      </c>
      <c r="J116" s="12">
        <f t="shared" si="8"/>
        <v>10</v>
      </c>
      <c r="K116" s="12">
        <f t="shared" si="8"/>
        <v>0</v>
      </c>
      <c r="L116" s="12">
        <f>SUM(L84:L115)-L92-L94</f>
        <v>17</v>
      </c>
      <c r="M116" s="12">
        <f t="shared" si="8"/>
        <v>4</v>
      </c>
      <c r="N116" s="12">
        <f t="shared" si="8"/>
        <v>0</v>
      </c>
      <c r="P116" s="12">
        <f t="shared" si="8"/>
        <v>1</v>
      </c>
      <c r="Q116" s="12">
        <f t="shared" si="8"/>
        <v>0</v>
      </c>
      <c r="R116" s="13" t="e">
        <f t="shared" si="8"/>
        <v>#VALUE!</v>
      </c>
      <c r="S116" s="52"/>
    </row>
    <row r="117" spans="1:19" s="12" customFormat="1" ht="11.25">
      <c r="A117" s="5"/>
      <c r="B117" s="20"/>
      <c r="C117" s="66"/>
      <c r="D117" s="5"/>
      <c r="H117" s="14"/>
      <c r="I117" s="14"/>
      <c r="J117" s="14"/>
      <c r="K117" s="14"/>
      <c r="L117" s="14"/>
      <c r="M117" s="14"/>
      <c r="N117" s="14"/>
      <c r="P117" s="14"/>
      <c r="Q117" s="14"/>
      <c r="R117" s="13"/>
      <c r="S117" s="52"/>
    </row>
    <row r="118" spans="1:19" s="25" customFormat="1" ht="11.25">
      <c r="A118" s="24" t="str">
        <f>'Agenda V3'!A191</f>
        <v>Thurs</v>
      </c>
      <c r="B118" s="43">
        <f>'Agenda V3'!A192</f>
        <v>37448</v>
      </c>
      <c r="C118" s="72"/>
      <c r="D118" s="24"/>
      <c r="R118" s="26"/>
      <c r="S118" s="56"/>
    </row>
    <row r="119" spans="1:19" s="28" customFormat="1" ht="11.25">
      <c r="A119" s="37"/>
      <c r="B119" s="33" t="str">
        <f>'Agenda V3'!H191</f>
        <v>Brighton</v>
      </c>
      <c r="C119" s="4">
        <f>'Agenda V3'!C191</f>
        <v>802.11</v>
      </c>
      <c r="D119" s="4" t="str">
        <f>'Agenda V3'!D191</f>
        <v>WG Chair's Advisory Committee Meeting</v>
      </c>
      <c r="E119" s="28" t="str">
        <f>'Agenda V3'!E191</f>
        <v>BR</v>
      </c>
      <c r="F119" s="28">
        <f>'Agenda V3'!G191</f>
        <v>18</v>
      </c>
      <c r="G119" s="28">
        <f>'Agenda V3'!F191</f>
        <v>8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39">
        <f>(F119*0.75)/5+1</f>
        <v>3.7</v>
      </c>
      <c r="S119" s="54"/>
    </row>
    <row r="120" spans="1:19" s="29" customFormat="1" ht="11.25">
      <c r="A120" s="40"/>
      <c r="B120" s="34"/>
      <c r="C120" s="4">
        <f>'Agenda V3'!C214</f>
        <v>802.16</v>
      </c>
      <c r="D120" s="4" t="str">
        <f>'Agenda V3'!D214</f>
        <v>WirelessMAN TG2</v>
      </c>
      <c r="R120" s="41"/>
      <c r="S120" s="55"/>
    </row>
    <row r="121" spans="1:19" s="30" customFormat="1" ht="11.25">
      <c r="A121" s="36"/>
      <c r="B121" s="35"/>
      <c r="C121" s="4">
        <f>'Agenda V3'!C233</f>
        <v>802.16</v>
      </c>
      <c r="D121" s="4" t="str">
        <f>'Agenda V3'!D233</f>
        <v>WirelessMAN (Editor's Mtg)</v>
      </c>
      <c r="R121" s="38"/>
      <c r="S121" s="53"/>
    </row>
    <row r="122" spans="1:19" s="29" customFormat="1" ht="22.5">
      <c r="A122" s="40"/>
      <c r="B122" s="33" t="str">
        <f>'Agenda V3'!H192</f>
        <v>Seymour</v>
      </c>
      <c r="C122" s="4">
        <f>'Agenda V3'!C192</f>
        <v>802.15</v>
      </c>
      <c r="D122" s="4" t="str">
        <f>'Agenda V3'!D192</f>
        <v>Advisory Committee Meeting</v>
      </c>
      <c r="E122" s="28" t="str">
        <f>'Agenda V3'!E192</f>
        <v>BR</v>
      </c>
      <c r="F122" s="28" t="str">
        <f>'Agenda V3'!G192</f>
        <v>(26) 18</v>
      </c>
      <c r="G122" s="28">
        <f>'Agenda V3'!F192</f>
        <v>10</v>
      </c>
      <c r="H122" s="29">
        <v>0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1</v>
      </c>
      <c r="Q122" s="29">
        <v>0</v>
      </c>
      <c r="R122" s="41" t="e">
        <f>(F122*0.5)/5+1</f>
        <v>#VALUE!</v>
      </c>
      <c r="S122" s="55"/>
    </row>
    <row r="123" spans="1:19" s="29" customFormat="1" ht="11.25">
      <c r="A123" s="40"/>
      <c r="B123" s="34"/>
      <c r="C123" s="4" t="str">
        <f>'Agenda V3'!C211</f>
        <v>802.0</v>
      </c>
      <c r="D123" s="4" t="str">
        <f>'Agenda V3'!D211</f>
        <v>Executive Sub-Committees</v>
      </c>
      <c r="E123" s="29" t="str">
        <f>'Agenda V3'!E211</f>
        <v>BR+SP</v>
      </c>
      <c r="S123" s="55"/>
    </row>
    <row r="124" spans="1:19" s="30" customFormat="1" ht="11.25">
      <c r="A124" s="36"/>
      <c r="B124" s="35"/>
      <c r="C124" s="4" t="str">
        <f>'Agenda V3'!C121</f>
        <v> </v>
      </c>
      <c r="D124" s="4" t="str">
        <f>'Agenda V3'!D121</f>
        <v>RAC Meeting</v>
      </c>
      <c r="E124" s="30" t="str">
        <f>'Agenda V3'!E121</f>
        <v>BR+SP</v>
      </c>
      <c r="R124" s="38"/>
      <c r="S124" s="53"/>
    </row>
    <row r="125" spans="1:18" ht="15" customHeight="1">
      <c r="A125" s="4" t="s">
        <v>156</v>
      </c>
      <c r="B125" s="18" t="str">
        <f>'Agenda V3'!H194</f>
        <v>Cypress</v>
      </c>
      <c r="C125" s="4">
        <f>'Agenda V3'!C194</f>
        <v>802.1</v>
      </c>
      <c r="D125" s="4" t="str">
        <f>'Agenda V3'!D194</f>
        <v>HILI WG</v>
      </c>
      <c r="E125" s="3" t="str">
        <f>'Agenda V3'!E194</f>
        <v>SR+OH+XC</v>
      </c>
      <c r="F125" s="3">
        <f>'Agenda V3'!G194</f>
        <v>35</v>
      </c>
      <c r="G125" s="3">
        <f>'Agenda V3'!F194</f>
        <v>15</v>
      </c>
      <c r="H125" s="3">
        <v>1</v>
      </c>
      <c r="I125" s="3">
        <v>2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9">
        <f>(F125*0.5)/5+1</f>
        <v>4.5</v>
      </c>
    </row>
    <row r="126" spans="1:19" s="30" customFormat="1" ht="22.5">
      <c r="A126" s="36"/>
      <c r="B126" s="34" t="str">
        <f>'Agenda V3'!H195</f>
        <v>Vancouver Island -*FHV</v>
      </c>
      <c r="C126" s="4">
        <f>'Agenda V3'!C195</f>
        <v>802.3</v>
      </c>
      <c r="D126" s="4" t="str">
        <f>'Agenda V3'!D195</f>
        <v>CSMA/CD - (10G Closing Plenary)</v>
      </c>
      <c r="E126" s="29" t="str">
        <f>'Agenda V3'!E195</f>
        <v>SR+PD+HT+HM</v>
      </c>
      <c r="F126" s="29">
        <f>'Agenda V3'!G195</f>
        <v>100</v>
      </c>
      <c r="G126" s="29">
        <f>'Agenda V3'!F195</f>
        <v>16</v>
      </c>
      <c r="H126" s="30">
        <v>0</v>
      </c>
      <c r="I126" s="30">
        <v>0</v>
      </c>
      <c r="J126" s="30">
        <v>1</v>
      </c>
      <c r="K126" s="30">
        <v>0</v>
      </c>
      <c r="L126" s="30">
        <v>1</v>
      </c>
      <c r="M126" s="30">
        <v>0</v>
      </c>
      <c r="N126" s="30">
        <v>0</v>
      </c>
      <c r="O126" s="30">
        <v>1</v>
      </c>
      <c r="P126" s="30">
        <v>0</v>
      </c>
      <c r="Q126" s="30">
        <v>0</v>
      </c>
      <c r="R126" s="9">
        <f>(F126*0.5)/5+1</f>
        <v>11</v>
      </c>
      <c r="S126" s="53"/>
    </row>
    <row r="127" spans="2:18" ht="11.25">
      <c r="B127" s="18" t="str">
        <f>'Agenda V3'!H196</f>
        <v>Boardroom -*FHV</v>
      </c>
      <c r="C127" s="4">
        <f>'Agenda V3'!C196</f>
        <v>802.3</v>
      </c>
      <c r="D127" s="4" t="str">
        <f>'Agenda V3'!D196</f>
        <v>CSMA/CD - (DTE Power)</v>
      </c>
      <c r="E127" s="3" t="str">
        <f>'Agenda V3'!E196</f>
        <v>SR+HT</v>
      </c>
      <c r="F127" s="3">
        <f>'Agenda V3'!G196</f>
        <v>50</v>
      </c>
      <c r="G127" s="3">
        <f>'Agenda V3'!F196</f>
        <v>22</v>
      </c>
      <c r="H127" s="3">
        <v>0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0</v>
      </c>
      <c r="O127" s="3">
        <v>1</v>
      </c>
      <c r="P127" s="3">
        <v>0</v>
      </c>
      <c r="Q127" s="3">
        <v>0</v>
      </c>
      <c r="R127" s="9">
        <f>(F127*0.75)/5+1</f>
        <v>8.5</v>
      </c>
    </row>
    <row r="128" spans="1:19" s="30" customFormat="1" ht="11.25">
      <c r="A128" s="36"/>
      <c r="B128" s="34" t="str">
        <f>'Agenda V3'!H197</f>
        <v>British -*FHV</v>
      </c>
      <c r="C128" s="4">
        <f>'Agenda V3'!C197</f>
        <v>802.3</v>
      </c>
      <c r="D128" s="4" t="str">
        <f>'Agenda V3'!D197</f>
        <v>CSMA/CD - (EFM Closing Plenary)</v>
      </c>
      <c r="E128" s="29" t="str">
        <f>'Agenda V3'!E197</f>
        <v>SR+PD+HT+HM</v>
      </c>
      <c r="F128" s="29">
        <f>'Agenda V3'!G197</f>
        <v>275</v>
      </c>
      <c r="G128" s="29">
        <f>'Agenda V3'!F197</f>
        <v>19</v>
      </c>
      <c r="H128" s="30">
        <v>0</v>
      </c>
      <c r="I128" s="30">
        <v>0</v>
      </c>
      <c r="J128" s="30">
        <v>0</v>
      </c>
      <c r="K128" s="30">
        <v>1</v>
      </c>
      <c r="L128" s="30">
        <v>2</v>
      </c>
      <c r="M128" s="30">
        <v>1</v>
      </c>
      <c r="N128" s="30">
        <v>0</v>
      </c>
      <c r="O128" s="30">
        <v>1</v>
      </c>
      <c r="P128" s="30">
        <v>0</v>
      </c>
      <c r="Q128" s="30">
        <v>0</v>
      </c>
      <c r="R128" s="9">
        <f>(F128*0.5)/5+1</f>
        <v>28.5</v>
      </c>
      <c r="S128" s="53"/>
    </row>
    <row r="129" spans="2:18" ht="11.25">
      <c r="B129" s="33" t="str">
        <f>'Agenda V3'!H198</f>
        <v>Regency D</v>
      </c>
      <c r="C129" s="4">
        <f>'Agenda V3'!C198</f>
        <v>802.11</v>
      </c>
      <c r="D129" s="4" t="str">
        <f>'Agenda V3'!D198</f>
        <v>TGE (QoS)</v>
      </c>
      <c r="E129" s="28" t="str">
        <f>'Agenda V3'!E198</f>
        <v>SR+HT+HM+PD</v>
      </c>
      <c r="F129" s="28">
        <f>'Agenda V3'!G198</f>
        <v>200</v>
      </c>
      <c r="G129" s="28">
        <f>'Agenda V3'!F198</f>
        <v>25</v>
      </c>
      <c r="H129" s="3">
        <v>0</v>
      </c>
      <c r="I129" s="3">
        <v>0</v>
      </c>
      <c r="J129" s="3">
        <v>1</v>
      </c>
      <c r="K129" s="3">
        <v>0</v>
      </c>
      <c r="L129" s="3">
        <v>2</v>
      </c>
      <c r="M129" s="3">
        <v>1</v>
      </c>
      <c r="N129" s="3">
        <v>0</v>
      </c>
      <c r="O129" s="3">
        <v>1</v>
      </c>
      <c r="P129" s="3">
        <v>0</v>
      </c>
      <c r="Q129" s="3">
        <v>0</v>
      </c>
      <c r="R129" s="9">
        <f aca="true" t="shared" si="9" ref="R129:R135">(F129*0.75)/5+1</f>
        <v>31</v>
      </c>
    </row>
    <row r="130" spans="1:19" s="30" customFormat="1" ht="11.25">
      <c r="A130" s="40"/>
      <c r="B130" s="33" t="str">
        <f>'Agenda V3'!H199</f>
        <v>Georgia B</v>
      </c>
      <c r="C130" s="4">
        <f>'Agenda V3'!C199</f>
        <v>802.17</v>
      </c>
      <c r="D130" s="4" t="str">
        <f>'Agenda V3'!D199</f>
        <v>RPR #1</v>
      </c>
      <c r="E130" s="28" t="str">
        <f>'Agenda V3'!E199</f>
        <v>SR+HT+HM+PD</v>
      </c>
      <c r="F130" s="28">
        <f>'Agenda V3'!G199</f>
        <v>100</v>
      </c>
      <c r="G130" s="28">
        <f>'Agenda V3'!F199</f>
        <v>2</v>
      </c>
      <c r="H130" s="29">
        <v>0</v>
      </c>
      <c r="I130" s="29">
        <v>0</v>
      </c>
      <c r="J130" s="29">
        <v>1</v>
      </c>
      <c r="K130" s="29">
        <v>0</v>
      </c>
      <c r="L130" s="29">
        <v>2</v>
      </c>
      <c r="M130" s="29">
        <v>1</v>
      </c>
      <c r="N130" s="29">
        <v>0</v>
      </c>
      <c r="O130" s="29">
        <v>1</v>
      </c>
      <c r="P130" s="29">
        <v>0</v>
      </c>
      <c r="Q130" s="29">
        <v>0</v>
      </c>
      <c r="R130" s="38">
        <f t="shared" si="9"/>
        <v>16</v>
      </c>
      <c r="S130" s="53"/>
    </row>
    <row r="131" spans="2:18" ht="11.25">
      <c r="B131" s="33" t="str">
        <f>'Agenda V3'!H200</f>
        <v>Georgia A</v>
      </c>
      <c r="C131" s="4">
        <f>'Agenda V3'!C200</f>
        <v>802.17</v>
      </c>
      <c r="D131" s="4" t="str">
        <f>'Agenda V3'!D200</f>
        <v>RPR #2</v>
      </c>
      <c r="E131" s="28" t="str">
        <f>'Agenda V3'!E200</f>
        <v>SR+HT</v>
      </c>
      <c r="F131" s="28">
        <f>'Agenda V3'!G200</f>
        <v>75</v>
      </c>
      <c r="G131" s="28">
        <f>'Agenda V3'!F200</f>
        <v>13</v>
      </c>
      <c r="H131" s="3">
        <v>0</v>
      </c>
      <c r="I131" s="3">
        <v>0</v>
      </c>
      <c r="J131" s="3">
        <v>1</v>
      </c>
      <c r="K131" s="3">
        <v>0</v>
      </c>
      <c r="L131" s="3">
        <v>1</v>
      </c>
      <c r="M131" s="3">
        <v>0</v>
      </c>
      <c r="N131" s="3">
        <v>0</v>
      </c>
      <c r="O131" s="3">
        <v>1</v>
      </c>
      <c r="P131" s="3">
        <v>0</v>
      </c>
      <c r="Q131" s="3">
        <v>0</v>
      </c>
      <c r="R131" s="9">
        <f t="shared" si="9"/>
        <v>12.25</v>
      </c>
    </row>
    <row r="132" spans="1:19" s="28" customFormat="1" ht="11.25">
      <c r="A132" s="37"/>
      <c r="B132" s="33" t="str">
        <f>'Agenda V3'!H201</f>
        <v>Oxford</v>
      </c>
      <c r="C132" s="37">
        <f>'Agenda V3'!C201</f>
        <v>802.17</v>
      </c>
      <c r="D132" s="4" t="str">
        <f>'Agenda V3'!D201</f>
        <v>RPR #3</v>
      </c>
      <c r="E132" s="3" t="str">
        <f>'Agenda V3'!E201</f>
        <v>SR</v>
      </c>
      <c r="F132" s="3">
        <f>'Agenda V3'!G201</f>
        <v>30</v>
      </c>
      <c r="G132" s="28">
        <f>'Agenda V3'!F201</f>
        <v>7</v>
      </c>
      <c r="H132" s="28">
        <v>0</v>
      </c>
      <c r="I132" s="28">
        <v>1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">
        <v>1</v>
      </c>
      <c r="P132" s="3">
        <v>0</v>
      </c>
      <c r="Q132" s="28">
        <v>0</v>
      </c>
      <c r="R132" s="39">
        <f t="shared" si="9"/>
        <v>5.5</v>
      </c>
      <c r="S132" s="54"/>
    </row>
    <row r="133" spans="1:19" s="116" customFormat="1" ht="22.5">
      <c r="A133" s="114"/>
      <c r="B133" s="115"/>
      <c r="C133" s="114"/>
      <c r="D133" s="114" t="str">
        <f>'Agenda V3'!D229</f>
        <v>RPR Alliance</v>
      </c>
      <c r="E133" s="116" t="str">
        <f>'Agenda V3'!E229</f>
        <v>BR+XC+SP</v>
      </c>
      <c r="F133" s="116" t="str">
        <f>'Agenda V3'!G229</f>
        <v>(20) 25</v>
      </c>
      <c r="O133" s="116">
        <v>0</v>
      </c>
      <c r="P133" s="116">
        <v>1</v>
      </c>
      <c r="R133" s="117"/>
      <c r="S133" s="118"/>
    </row>
    <row r="134" spans="1:19" s="30" customFormat="1" ht="22.5">
      <c r="A134" s="36"/>
      <c r="B134" s="34" t="str">
        <f>'Agenda V3'!H203</f>
        <v>Regency B</v>
      </c>
      <c r="C134" s="36">
        <f>'Agenda V3'!C203</f>
        <v>802.11</v>
      </c>
      <c r="D134" s="36" t="str">
        <f>'Agenda V3'!D203</f>
        <v>TGF</v>
      </c>
      <c r="E134" s="29" t="str">
        <f>'Agenda V3'!E203</f>
        <v>SR+HT</v>
      </c>
      <c r="F134" s="29" t="str">
        <f>'Agenda V3'!G203</f>
        <v>(90) 40</v>
      </c>
      <c r="G134" s="29">
        <f>'Agenda V3'!F203</f>
        <v>18</v>
      </c>
      <c r="H134" s="30">
        <v>0</v>
      </c>
      <c r="I134" s="30">
        <v>1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1</v>
      </c>
      <c r="P134" s="30">
        <v>0</v>
      </c>
      <c r="Q134" s="30">
        <v>0</v>
      </c>
      <c r="R134" s="38" t="e">
        <f t="shared" si="9"/>
        <v>#VALUE!</v>
      </c>
      <c r="S134" s="53"/>
    </row>
    <row r="135" spans="1:18" ht="22.5">
      <c r="A135" s="4" t="s">
        <v>154</v>
      </c>
      <c r="B135" s="18" t="str">
        <f>'Agenda V3'!H206</f>
        <v>Regency C</v>
      </c>
      <c r="C135" s="4">
        <f>'Agenda V3'!C206</f>
        <v>802.11</v>
      </c>
      <c r="D135" s="4" t="str">
        <f>'Agenda V3'!D206</f>
        <v>TGG</v>
      </c>
      <c r="E135" s="3" t="str">
        <f>'Agenda V3'!E206</f>
        <v>SR+HT+HM+PD</v>
      </c>
      <c r="F135" s="3">
        <f>'Agenda V3'!G206</f>
        <v>200</v>
      </c>
      <c r="G135" s="3">
        <f>'Agenda V3'!F206</f>
        <v>20</v>
      </c>
      <c r="H135" s="3">
        <v>0</v>
      </c>
      <c r="I135" s="3">
        <v>0</v>
      </c>
      <c r="J135" s="3">
        <v>1</v>
      </c>
      <c r="K135" s="3">
        <v>0</v>
      </c>
      <c r="L135" s="3">
        <v>1</v>
      </c>
      <c r="M135" s="3">
        <v>2</v>
      </c>
      <c r="N135" s="3">
        <v>0</v>
      </c>
      <c r="O135" s="3">
        <v>2</v>
      </c>
      <c r="P135" s="3">
        <v>0</v>
      </c>
      <c r="Q135" s="3">
        <v>0</v>
      </c>
      <c r="R135" s="9">
        <f t="shared" si="9"/>
        <v>31</v>
      </c>
    </row>
    <row r="136" spans="1:19" s="29" customFormat="1" ht="22.5">
      <c r="A136" s="40" t="s">
        <v>156</v>
      </c>
      <c r="B136" s="34" t="str">
        <f>'Agenda V3'!H207</f>
        <v>Seymour</v>
      </c>
      <c r="C136" s="4">
        <f>'Agenda V3'!C207</f>
        <v>802.15</v>
      </c>
      <c r="D136" s="4" t="str">
        <f>'Agenda V3'!D207</f>
        <v>SG3a</v>
      </c>
      <c r="E136" s="29" t="str">
        <f>'Agenda V3'!E207</f>
        <v>BR</v>
      </c>
      <c r="F136" s="29" t="str">
        <f>'Agenda V3'!G207</f>
        <v>26 (40)</v>
      </c>
      <c r="G136" s="29">
        <f>'Agenda V3'!F207</f>
        <v>14</v>
      </c>
      <c r="H136" s="29">
        <v>0</v>
      </c>
      <c r="I136" s="29">
        <v>1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9" t="e">
        <f aca="true" t="shared" si="10" ref="R136:R145">(F136*0.5)/5+1</f>
        <v>#VALUE!</v>
      </c>
      <c r="S136" s="55"/>
    </row>
    <row r="137" spans="2:18" ht="11.25">
      <c r="B137" s="33" t="str">
        <f>'Agenda V3'!H208</f>
        <v>Regency E</v>
      </c>
      <c r="C137" s="4">
        <f>'Agenda V3'!C208</f>
        <v>802.15</v>
      </c>
      <c r="D137" s="4" t="str">
        <f>'Agenda V3'!D208</f>
        <v>TG2</v>
      </c>
      <c r="E137" s="28" t="str">
        <f>'Agenda V3'!E208</f>
        <v>SR+HT</v>
      </c>
      <c r="F137" s="28">
        <f>'Agenda V3'!G208</f>
        <v>50</v>
      </c>
      <c r="G137" s="28">
        <f>'Agenda V3'!F208</f>
        <v>1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0</v>
      </c>
      <c r="Q137" s="3">
        <v>0</v>
      </c>
      <c r="R137" s="9">
        <f t="shared" si="10"/>
        <v>6</v>
      </c>
    </row>
    <row r="138" spans="1:19" s="30" customFormat="1" ht="11.25">
      <c r="A138" s="36"/>
      <c r="B138" s="33" t="str">
        <f>'Agenda V3'!H217</f>
        <v>Regency F</v>
      </c>
      <c r="C138" s="4">
        <f>'Agenda V3'!C217</f>
        <v>802.15</v>
      </c>
      <c r="D138" s="4" t="str">
        <f>'Agenda V3'!D217</f>
        <v>TG3</v>
      </c>
      <c r="E138" s="28" t="str">
        <f>'Agenda V3'!E217</f>
        <v>SR+HT</v>
      </c>
      <c r="F138" s="28">
        <f>'Agenda V3'!G217</f>
        <v>50</v>
      </c>
      <c r="G138" s="28">
        <f>'Agenda V3'!F217</f>
        <v>9</v>
      </c>
      <c r="H138" s="29">
        <v>0</v>
      </c>
      <c r="I138" s="29">
        <v>1</v>
      </c>
      <c r="J138" s="29">
        <v>0</v>
      </c>
      <c r="K138" s="29">
        <v>0</v>
      </c>
      <c r="L138" s="29">
        <v>1</v>
      </c>
      <c r="M138" s="29">
        <v>0</v>
      </c>
      <c r="N138" s="29">
        <v>0</v>
      </c>
      <c r="O138" s="29">
        <v>1</v>
      </c>
      <c r="P138" s="29">
        <v>0</v>
      </c>
      <c r="Q138" s="29">
        <v>0</v>
      </c>
      <c r="R138" s="38">
        <f t="shared" si="10"/>
        <v>6</v>
      </c>
      <c r="S138" s="53"/>
    </row>
    <row r="139" spans="2:18" ht="11.25">
      <c r="B139" s="33" t="str">
        <f>'Agenda V3'!H209</f>
        <v>Grouse</v>
      </c>
      <c r="C139" s="4">
        <f>'Agenda V3'!C209</f>
        <v>802.15</v>
      </c>
      <c r="D139" s="4" t="str">
        <f>'Agenda V3'!D209</f>
        <v>TG4</v>
      </c>
      <c r="E139" s="28" t="str">
        <f>'Agenda V3'!E209</f>
        <v>BR</v>
      </c>
      <c r="F139" s="28">
        <f>'Agenda V3'!G209</f>
        <v>30</v>
      </c>
      <c r="G139" s="28">
        <f>'Agenda V3'!F209</f>
        <v>11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</v>
      </c>
      <c r="P139" s="3">
        <v>0</v>
      </c>
      <c r="Q139" s="3">
        <v>0</v>
      </c>
      <c r="R139" s="9">
        <f t="shared" si="10"/>
        <v>4</v>
      </c>
    </row>
    <row r="140" spans="1:19" s="28" customFormat="1" ht="11.25">
      <c r="A140" s="37"/>
      <c r="B140" s="33" t="str">
        <f>'Agenda V3'!H212</f>
        <v>Plaza B</v>
      </c>
      <c r="C140" s="4">
        <f>'Agenda V3'!C212</f>
        <v>802.16</v>
      </c>
      <c r="D140" s="4" t="str">
        <f>'Agenda V3'!D212</f>
        <v>WirelessMAN TGa PHY</v>
      </c>
      <c r="E140" s="28" t="str">
        <f>'Agenda V3'!E212</f>
        <v>SR+HM+HT</v>
      </c>
      <c r="F140" s="28">
        <f>'Agenda V3'!G212</f>
        <v>80</v>
      </c>
      <c r="G140" s="28">
        <f>'Agenda V3'!F212</f>
        <v>4</v>
      </c>
      <c r="H140" s="28">
        <v>0</v>
      </c>
      <c r="I140" s="28">
        <v>0</v>
      </c>
      <c r="J140" s="28">
        <v>1</v>
      </c>
      <c r="K140" s="28">
        <v>0</v>
      </c>
      <c r="L140" s="28">
        <v>1</v>
      </c>
      <c r="M140" s="28">
        <v>0</v>
      </c>
      <c r="N140" s="28">
        <v>0</v>
      </c>
      <c r="O140" s="28">
        <v>1</v>
      </c>
      <c r="P140" s="28">
        <v>0</v>
      </c>
      <c r="Q140" s="28">
        <v>0</v>
      </c>
      <c r="R140" s="39">
        <f>(F140*0.75)/5+1</f>
        <v>13</v>
      </c>
      <c r="S140" s="54"/>
    </row>
    <row r="141" spans="1:19" s="30" customFormat="1" ht="11.25">
      <c r="A141" s="36"/>
      <c r="B141" s="34"/>
      <c r="C141" s="36">
        <f>'Agenda V3'!C231</f>
        <v>802.11</v>
      </c>
      <c r="D141" s="36" t="str">
        <f>'Agenda V3'!D231</f>
        <v>WNG SC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8"/>
      <c r="S141" s="53"/>
    </row>
    <row r="142" spans="2:18" ht="11.25">
      <c r="B142" s="18" t="str">
        <f>'Agenda V3'!H213</f>
        <v>Plaza A</v>
      </c>
      <c r="C142" s="4">
        <f>'Agenda V3'!C213</f>
        <v>802.16</v>
      </c>
      <c r="D142" s="4" t="str">
        <f>'Agenda V3'!D213</f>
        <v>WirelessMAN TGa MAC</v>
      </c>
      <c r="E142" s="3" t="str">
        <f>'Agenda V3'!E213</f>
        <v>SR+HT</v>
      </c>
      <c r="F142" s="3">
        <f>'Agenda V3'!G213</f>
        <v>30</v>
      </c>
      <c r="G142" s="3">
        <f>'Agenda V3'!F213</f>
        <v>12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0</v>
      </c>
      <c r="R142" s="9">
        <f>(F142*0.75)/5+1</f>
        <v>5.5</v>
      </c>
    </row>
    <row r="143" spans="2:18" ht="11.25">
      <c r="B143" s="18" t="str">
        <f>'Agenda V3'!H216</f>
        <v>Regency A</v>
      </c>
      <c r="C143" s="4">
        <f>'Agenda V3'!C216</f>
        <v>802.11</v>
      </c>
      <c r="D143" s="4" t="str">
        <f>'Agenda V3'!D216</f>
        <v>TGI (SEC)</v>
      </c>
      <c r="E143" s="3" t="str">
        <f>'Agenda V3'!E216</f>
        <v>SR+HT+HM+PD</v>
      </c>
      <c r="F143" s="3">
        <f>'Agenda V3'!G216</f>
        <v>90</v>
      </c>
      <c r="G143" s="3">
        <f>'Agenda V3'!F216</f>
        <v>5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0</v>
      </c>
      <c r="O143" s="3">
        <v>1</v>
      </c>
      <c r="P143" s="3">
        <v>0</v>
      </c>
      <c r="Q143" s="3">
        <v>0</v>
      </c>
      <c r="R143" s="9">
        <f>(F143*0.75)/5+1</f>
        <v>14.5</v>
      </c>
    </row>
    <row r="144" spans="1:19" s="111" customFormat="1" ht="11.25">
      <c r="A144" s="108"/>
      <c r="B144" s="109" t="str">
        <f>'Agenda V3'!H219</f>
        <v>Lord Bryon</v>
      </c>
      <c r="C144" s="108" t="str">
        <f>'Agenda V3'!C219</f>
        <v>802 R-Reg</v>
      </c>
      <c r="D144" s="108" t="str">
        <f>'Agenda V3'!D219</f>
        <v>Radio Regulatory WG</v>
      </c>
      <c r="E144" s="111" t="str">
        <f>'Agenda V3'!E219</f>
        <v>BR</v>
      </c>
      <c r="F144" s="111">
        <f>'Agenda V3'!G219</f>
        <v>20</v>
      </c>
      <c r="G144" s="111">
        <f>'Agenda V3'!F219</f>
        <v>23</v>
      </c>
      <c r="H144" s="111">
        <v>0</v>
      </c>
      <c r="I144" s="111">
        <v>1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2">
        <f>(F144*0.5)/5+1</f>
        <v>3</v>
      </c>
      <c r="S144" s="113"/>
    </row>
    <row r="145" spans="1:19" s="30" customFormat="1" ht="33.75">
      <c r="A145" s="36" t="s">
        <v>155</v>
      </c>
      <c r="B145" s="34" t="str">
        <f>'Agenda V3'!H221</f>
        <v>BC Ballroom -*FHV</v>
      </c>
      <c r="C145" s="4">
        <f>'Agenda V3'!C221</f>
        <v>802.3</v>
      </c>
      <c r="D145" s="4" t="str">
        <f>'Agenda V3'!D221</f>
        <v>CSMA/CD WG Closing Plenary</v>
      </c>
      <c r="E145" s="29" t="str">
        <f>'Agenda V3'!E221</f>
        <v>SR+HM+PD+HT+OH</v>
      </c>
      <c r="F145" s="29">
        <f>'Agenda V3'!G221</f>
        <v>450</v>
      </c>
      <c r="G145" s="29">
        <f>'Agenda V3'!F221</f>
        <v>19</v>
      </c>
      <c r="H145" s="30">
        <v>0</v>
      </c>
      <c r="I145" s="30">
        <v>0</v>
      </c>
      <c r="J145" s="30">
        <v>0</v>
      </c>
      <c r="K145" s="30">
        <v>1</v>
      </c>
      <c r="L145" s="30">
        <v>2</v>
      </c>
      <c r="M145" s="30">
        <v>1</v>
      </c>
      <c r="N145" s="30">
        <v>0</v>
      </c>
      <c r="O145" s="30">
        <v>1</v>
      </c>
      <c r="P145" s="30">
        <v>0</v>
      </c>
      <c r="Q145" s="30">
        <v>0</v>
      </c>
      <c r="R145" s="9">
        <f t="shared" si="10"/>
        <v>46</v>
      </c>
      <c r="S145" s="53"/>
    </row>
    <row r="146" spans="1:18" ht="33.75">
      <c r="A146" s="4" t="s">
        <v>155</v>
      </c>
      <c r="B146" s="33" t="str">
        <f>'Agenda V3'!H223</f>
        <v>Georgia AB</v>
      </c>
      <c r="C146" s="4">
        <f>'Agenda V3'!C223</f>
        <v>802.17</v>
      </c>
      <c r="D146" s="4" t="str">
        <f>'Agenda V3'!D223</f>
        <v>RPR Closing Plenary</v>
      </c>
      <c r="E146" s="28" t="str">
        <f>'Agenda V3'!E223</f>
        <v>SR+HT+HM+PD</v>
      </c>
      <c r="F146" s="28">
        <f>'Agenda V3'!G223</f>
        <v>150</v>
      </c>
      <c r="G146" s="28">
        <f>'Agenda V3'!F223</f>
        <v>2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3">
        <v>1</v>
      </c>
      <c r="N146" s="3">
        <v>0</v>
      </c>
      <c r="O146" s="3">
        <v>1</v>
      </c>
      <c r="P146" s="3">
        <v>0</v>
      </c>
      <c r="Q146" s="3">
        <v>0</v>
      </c>
      <c r="R146" s="9">
        <f>(F146*0.75)/5+1</f>
        <v>23.5</v>
      </c>
    </row>
    <row r="147" spans="1:18" ht="11.25">
      <c r="A147" s="36" t="s">
        <v>156</v>
      </c>
      <c r="B147" s="33" t="str">
        <f>'Agenda V3'!H225</f>
        <v>Regency B</v>
      </c>
      <c r="C147" s="4">
        <f>'Agenda V3'!C225</f>
        <v>802.11</v>
      </c>
      <c r="D147" s="4" t="str">
        <f>'Agenda V3'!D225</f>
        <v>TGH</v>
      </c>
      <c r="E147" s="28" t="str">
        <f>'Agenda V3'!E225</f>
        <v>SR+HT+HM+PD+XC</v>
      </c>
      <c r="F147" s="28">
        <f>'Agenda V3'!G225</f>
        <v>90</v>
      </c>
      <c r="G147" s="28">
        <f>'Agenda V3'!F225</f>
        <v>3</v>
      </c>
      <c r="H147" s="29">
        <v>0</v>
      </c>
      <c r="I147" s="29">
        <v>0</v>
      </c>
      <c r="J147" s="29">
        <v>1</v>
      </c>
      <c r="K147" s="29">
        <v>0</v>
      </c>
      <c r="L147" s="29">
        <v>1</v>
      </c>
      <c r="M147" s="29">
        <v>0</v>
      </c>
      <c r="N147" s="29">
        <v>0</v>
      </c>
      <c r="O147" s="29">
        <v>1</v>
      </c>
      <c r="P147" s="29">
        <v>0</v>
      </c>
      <c r="Q147" s="29">
        <v>0</v>
      </c>
      <c r="R147" s="9">
        <f>(F147*0.75)/5+1</f>
        <v>14.5</v>
      </c>
    </row>
    <row r="148" spans="1:19" s="12" customFormat="1" ht="11.25">
      <c r="A148" s="5"/>
      <c r="B148" s="20" t="s">
        <v>57</v>
      </c>
      <c r="C148" s="66"/>
      <c r="D148" s="5"/>
      <c r="F148" s="12">
        <f>SUM(F119:F147)-F146-F145</f>
        <v>1523</v>
      </c>
      <c r="H148" s="12">
        <f aca="true" t="shared" si="11" ref="H148:R148">SUM(H119:H147)-H146-H145</f>
        <v>1</v>
      </c>
      <c r="I148" s="12">
        <f t="shared" si="11"/>
        <v>13</v>
      </c>
      <c r="J148" s="12">
        <f t="shared" si="11"/>
        <v>8</v>
      </c>
      <c r="K148" s="12">
        <f t="shared" si="11"/>
        <v>1</v>
      </c>
      <c r="L148" s="12">
        <f t="shared" si="11"/>
        <v>15</v>
      </c>
      <c r="M148" s="12">
        <f t="shared" si="11"/>
        <v>5</v>
      </c>
      <c r="N148" s="12">
        <f t="shared" si="11"/>
        <v>0</v>
      </c>
      <c r="P148" s="12">
        <f t="shared" si="11"/>
        <v>2</v>
      </c>
      <c r="Q148" s="12">
        <f t="shared" si="11"/>
        <v>0</v>
      </c>
      <c r="R148" s="13" t="e">
        <f t="shared" si="11"/>
        <v>#VALUE!</v>
      </c>
      <c r="S148" s="52"/>
    </row>
    <row r="149" spans="1:19" s="12" customFormat="1" ht="11.25">
      <c r="A149" s="5"/>
      <c r="B149" s="20"/>
      <c r="C149" s="66"/>
      <c r="D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52"/>
    </row>
    <row r="150" spans="1:19" s="2" customFormat="1" ht="11.25">
      <c r="A150" s="1" t="str">
        <f>'Agenda V3'!A237</f>
        <v>Fri</v>
      </c>
      <c r="B150" s="23">
        <f>'Agenda V3'!A238</f>
        <v>37449</v>
      </c>
      <c r="C150" s="72"/>
      <c r="D150" s="1"/>
      <c r="R150" s="10"/>
      <c r="S150" s="48"/>
    </row>
    <row r="151" spans="1:19" s="28" customFormat="1" ht="11.25">
      <c r="A151" s="37"/>
      <c r="B151" s="33" t="str">
        <f>'Agenda V3'!H237</f>
        <v>Plaza AB</v>
      </c>
      <c r="C151" s="4">
        <f>'Agenda V3'!C237</f>
        <v>802.16</v>
      </c>
      <c r="D151" s="4" t="str">
        <f>'Agenda V3'!D237</f>
        <v>WirelessMAN TGa</v>
      </c>
      <c r="E151" s="28" t="str">
        <f>'Agenda V3'!E237</f>
        <v>SR+HM+HT</v>
      </c>
      <c r="F151" s="28">
        <f>'Agenda V3'!G237</f>
        <v>120</v>
      </c>
      <c r="G151" s="28">
        <f>'Agenda V3'!F237</f>
        <v>4</v>
      </c>
      <c r="H151" s="28">
        <v>0</v>
      </c>
      <c r="I151" s="28">
        <v>0</v>
      </c>
      <c r="J151" s="28">
        <v>1</v>
      </c>
      <c r="K151" s="28">
        <v>0</v>
      </c>
      <c r="L151" s="28">
        <v>2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39">
        <f>(F151*0.75)/5+1</f>
        <v>19</v>
      </c>
      <c r="S151" s="54"/>
    </row>
    <row r="152" spans="1:19" s="30" customFormat="1" ht="11.25">
      <c r="A152" s="36"/>
      <c r="B152" s="35"/>
      <c r="C152" s="36">
        <f>'Agenda V3'!C246</f>
        <v>802.16</v>
      </c>
      <c r="D152" s="36" t="str">
        <f>'Agenda V3'!D246</f>
        <v>WirelessMAN WG Closing Plenary </v>
      </c>
      <c r="R152" s="38"/>
      <c r="S152" s="53"/>
    </row>
    <row r="153" spans="2:18" ht="11.25">
      <c r="B153" s="18" t="str">
        <f>'Agenda V3'!H238</f>
        <v>Brighton</v>
      </c>
      <c r="C153" s="4">
        <f>'Agenda V3'!C238</f>
        <v>802.16</v>
      </c>
      <c r="D153" s="4" t="str">
        <f>'Agenda V3'!D238</f>
        <v>WirelessMAN TG2</v>
      </c>
      <c r="E153" s="3" t="str">
        <f>'Agenda V3'!E238</f>
        <v>BR</v>
      </c>
      <c r="F153" s="3">
        <f>'Agenda V3'!G238</f>
        <v>18</v>
      </c>
      <c r="G153" s="3">
        <f>'Agenda V3'!F238</f>
        <v>8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9">
        <f>(F153*0.75)/5+1</f>
        <v>3.7</v>
      </c>
    </row>
    <row r="154" spans="1:18" ht="11.25">
      <c r="A154" s="4" t="s">
        <v>122</v>
      </c>
      <c r="B154" s="18" t="str">
        <f>'Agenda V3'!H241</f>
        <v>Regency CD</v>
      </c>
      <c r="C154" s="4">
        <f>'Agenda V3'!C241</f>
        <v>802.11</v>
      </c>
      <c r="D154" s="4" t="str">
        <f>'Agenda V3'!D241</f>
        <v>WLAN Closing Plenary</v>
      </c>
      <c r="E154" s="3" t="str">
        <f>'Agenda V3'!E241</f>
        <v>SR+HT+PD+HM</v>
      </c>
      <c r="F154" s="3">
        <f>'Agenda V3'!G241</f>
        <v>400</v>
      </c>
      <c r="G154" s="3">
        <f>'Agenda V3'!F241</f>
        <v>20</v>
      </c>
      <c r="H154" s="28">
        <v>0</v>
      </c>
      <c r="I154" s="28">
        <v>0</v>
      </c>
      <c r="J154" s="28">
        <v>0</v>
      </c>
      <c r="K154" s="28">
        <v>1</v>
      </c>
      <c r="L154" s="28">
        <v>2</v>
      </c>
      <c r="M154" s="28">
        <v>1</v>
      </c>
      <c r="N154" s="28">
        <v>0</v>
      </c>
      <c r="O154" s="28">
        <v>2</v>
      </c>
      <c r="P154" s="28">
        <v>0</v>
      </c>
      <c r="Q154" s="28">
        <v>0</v>
      </c>
      <c r="R154" s="39">
        <f>(F154*0.75)/5+1</f>
        <v>61</v>
      </c>
    </row>
    <row r="155" spans="1:18" ht="11.25">
      <c r="A155" s="3"/>
      <c r="B155" s="18" t="str">
        <f>'Agenda V3'!H242</f>
        <v>Regency EF</v>
      </c>
      <c r="C155" s="4">
        <f>'Agenda V3'!C242</f>
        <v>802.15</v>
      </c>
      <c r="D155" s="4" t="str">
        <f>'Agenda V3'!D242</f>
        <v>WPAN Closing Plenary</v>
      </c>
      <c r="E155" s="3" t="str">
        <f>'Agenda V3'!E242</f>
        <v>SR+HT+PD+HM</v>
      </c>
      <c r="F155" s="3">
        <f>'Agenda V3'!G242</f>
        <v>150</v>
      </c>
      <c r="G155" s="3">
        <f>'Agenda V3'!F242</f>
        <v>1</v>
      </c>
      <c r="H155" s="3">
        <v>0</v>
      </c>
      <c r="I155" s="3">
        <v>0</v>
      </c>
      <c r="J155" s="3">
        <v>1</v>
      </c>
      <c r="K155" s="3">
        <v>0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0</v>
      </c>
      <c r="R155" s="9">
        <f>(F155*0.5)/5+1</f>
        <v>16</v>
      </c>
    </row>
    <row r="156" spans="2:19" s="30" customFormat="1" ht="11.25">
      <c r="B156" s="35" t="str">
        <f>'Agenda V3'!H248</f>
        <v>Brighton</v>
      </c>
      <c r="C156" s="119" t="str">
        <f>'Agenda V3'!C248</f>
        <v>802.16</v>
      </c>
      <c r="D156" s="119" t="str">
        <f>'Agenda V3'!D248</f>
        <v>WiMAX Forum</v>
      </c>
      <c r="E156" s="120" t="str">
        <f>'Agenda V3'!E248</f>
        <v>BR</v>
      </c>
      <c r="F156" s="30">
        <f>'Agenda V3'!G248</f>
        <v>18</v>
      </c>
      <c r="G156" s="30">
        <f>'Agenda V3'!F248</f>
        <v>10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9">
        <f>(F156*0.5)/5+1</f>
        <v>2.8</v>
      </c>
      <c r="S156" s="53"/>
    </row>
    <row r="157" spans="1:19" s="30" customFormat="1" ht="11.25">
      <c r="A157" s="36"/>
      <c r="B157" s="35" t="str">
        <f>'Agenda V3'!H250</f>
        <v>Regency AB</v>
      </c>
      <c r="C157" s="36" t="str">
        <f>'Agenda V3'!C250</f>
        <v>802.0</v>
      </c>
      <c r="D157" s="36" t="str">
        <f>'Agenda V3'!D250</f>
        <v>Executive Committee</v>
      </c>
      <c r="E157" s="30" t="str">
        <f>'Agenda V3'!E250</f>
        <v>30US+70TH+OH</v>
      </c>
      <c r="F157" s="30">
        <f>'Agenda V3'!G250</f>
        <v>100</v>
      </c>
      <c r="G157" s="30">
        <f>'Agenda V3'!F250</f>
        <v>3</v>
      </c>
      <c r="H157" s="30">
        <v>1</v>
      </c>
      <c r="I157" s="30">
        <v>0</v>
      </c>
      <c r="J157" s="30">
        <v>2</v>
      </c>
      <c r="K157" s="30">
        <v>0</v>
      </c>
      <c r="L157" s="30">
        <v>1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9">
        <f>(F157*0.5)/5+1</f>
        <v>11</v>
      </c>
      <c r="S157" s="53"/>
    </row>
    <row r="158" spans="1:19" s="12" customFormat="1" ht="11.25">
      <c r="A158" s="5"/>
      <c r="B158" s="20" t="s">
        <v>57</v>
      </c>
      <c r="C158" s="66"/>
      <c r="D158" s="5"/>
      <c r="F158" s="12">
        <f>SUM(F151:F157)</f>
        <v>806</v>
      </c>
      <c r="H158" s="12">
        <f aca="true" t="shared" si="12" ref="H158:R158">SUM(H151:H157)</f>
        <v>1</v>
      </c>
      <c r="I158" s="12">
        <f t="shared" si="12"/>
        <v>2</v>
      </c>
      <c r="J158" s="12">
        <f t="shared" si="12"/>
        <v>4</v>
      </c>
      <c r="K158" s="12">
        <f t="shared" si="12"/>
        <v>1</v>
      </c>
      <c r="L158" s="12">
        <f t="shared" si="12"/>
        <v>7</v>
      </c>
      <c r="M158" s="12">
        <f t="shared" si="12"/>
        <v>3</v>
      </c>
      <c r="N158" s="12">
        <f t="shared" si="12"/>
        <v>0</v>
      </c>
      <c r="O158" s="12">
        <f t="shared" si="12"/>
        <v>4</v>
      </c>
      <c r="P158" s="12">
        <f t="shared" si="12"/>
        <v>0</v>
      </c>
      <c r="Q158" s="12">
        <f t="shared" si="12"/>
        <v>0</v>
      </c>
      <c r="R158" s="13">
        <f t="shared" si="12"/>
        <v>113.5</v>
      </c>
      <c r="S158" s="52"/>
    </row>
    <row r="159" spans="1:19" s="12" customFormat="1" ht="11.25">
      <c r="A159" s="5"/>
      <c r="B159" s="20"/>
      <c r="C159" s="66"/>
      <c r="D159" s="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3"/>
      <c r="S159" s="52"/>
    </row>
    <row r="160" spans="2:4" ht="22.5">
      <c r="B160" s="20" t="s">
        <v>58</v>
      </c>
      <c r="C160" s="66"/>
      <c r="D160" s="31">
        <f>SUM(S17:S159)</f>
        <v>0</v>
      </c>
    </row>
    <row r="161" spans="2:4" ht="22.5">
      <c r="B161" s="20" t="s">
        <v>59</v>
      </c>
      <c r="C161" s="66"/>
      <c r="D161" s="31">
        <f>0.19*D160</f>
        <v>0</v>
      </c>
    </row>
    <row r="162" spans="2:4" ht="15">
      <c r="B162" s="20" t="s">
        <v>67</v>
      </c>
      <c r="C162" s="66"/>
      <c r="D162" s="31">
        <f>0.25*(-D160)</f>
        <v>0</v>
      </c>
    </row>
    <row r="163" spans="2:4" ht="15">
      <c r="B163" s="20" t="s">
        <v>19</v>
      </c>
      <c r="C163" s="66"/>
      <c r="D163" s="31">
        <f>0.06*(D162+D161+D160)</f>
        <v>0</v>
      </c>
    </row>
    <row r="164" spans="2:8" ht="22.5">
      <c r="B164" s="20" t="s">
        <v>60</v>
      </c>
      <c r="C164" s="66"/>
      <c r="D164" s="32">
        <f>SUM(D160:D163)</f>
        <v>0</v>
      </c>
      <c r="H164" s="6"/>
    </row>
  </sheetData>
  <mergeCells count="1">
    <mergeCell ref="C1:D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3" manualBreakCount="3">
    <brk id="44" max="255" man="1"/>
    <brk id="82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Carl R. Stevenson</cp:lastModifiedBy>
  <cp:lastPrinted>2002-04-24T23:33:51Z</cp:lastPrinted>
  <dcterms:created xsi:type="dcterms:W3CDTF">2001-01-15T22:45:20Z</dcterms:created>
  <dcterms:modified xsi:type="dcterms:W3CDTF">2002-05-01T14:12:51Z</dcterms:modified>
  <cp:category/>
  <cp:version/>
  <cp:contentType/>
  <cp:contentStatus/>
</cp:coreProperties>
</file>