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45" tabRatio="918" activeTab="0"/>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definedName name="_xlnm.Print_Area" localSheetId="6">'Discussion Items'!$A$1:$H$114</definedName>
    <definedName name="_xlnm.Print_Area" localSheetId="3">'PHY Sub-Committee Evaluations'!$A$1:$M$34</definedName>
    <definedName name="_xlnm.Print_Area" localSheetId="1">'Proposal Self Evaluations'!$A$1:$Q$57</definedName>
    <definedName name="_xlnm.Print_Area" localSheetId="2">'Voting Member Evaluations'!$A$1:$AS$54</definedName>
  </definedNames>
  <calcPr fullCalcOnLoad="1"/>
</workbook>
</file>

<file path=xl/sharedStrings.xml><?xml version="1.0" encoding="utf-8"?>
<sst xmlns="http://schemas.openxmlformats.org/spreadsheetml/2006/main" count="1074" uniqueCount="300">
  <si>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</si>
  <si>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</si>
  <si>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</si>
  <si>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</si>
  <si>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</si>
  <si>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</si>
  <si>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</si>
  <si>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</si>
  <si>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</si>
  <si>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</si>
  <si>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</si>
  <si>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</si>
  <si>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</si>
  <si>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</si>
  <si>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</si>
  <si>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</si>
  <si>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</si>
  <si>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</si>
  <si>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</si>
  <si>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</si>
  <si>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</si>
  <si>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</si>
  <si>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</si>
  <si>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</si>
  <si>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</si>
  <si>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</si>
  <si>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</si>
  <si>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</si>
  <si>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</si>
  <si>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</si>
  <si>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</si>
  <si>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</si>
  <si>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</si>
  <si>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</si>
  <si>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</si>
  <si>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</si>
  <si>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</si>
  <si>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</si>
  <si>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</si>
  <si>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</si>
  <si>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</si>
  <si>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</si>
  <si>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</si>
  <si>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</si>
  <si>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</si>
  <si>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</si>
  <si>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</si>
  <si>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</si>
  <si>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</si>
  <si>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</si>
  <si>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</si>
  <si>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</si>
  <si>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</si>
  <si>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</si>
  <si>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</si>
  <si>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</si>
  <si>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</si>
  <si>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</si>
  <si>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</si>
  <si>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</si>
  <si>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</si>
  <si>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</si>
  <si>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</si>
  <si>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</si>
  <si>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</si>
  <si>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</si>
  <si>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</si>
  <si>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</si>
  <si>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</si>
  <si>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</si>
  <si>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</si>
  <si>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</si>
  <si>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</si>
  <si>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</si>
  <si>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</si>
  <si>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</si>
  <si>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</si>
  <si>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</si>
  <si>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</si>
  <si>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</si>
  <si>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</si>
  <si>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</si>
  <si>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</si>
  <si>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</si>
  <si>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</si>
  <si>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</si>
  <si>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</si>
  <si>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</si>
  <si>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</si>
  <si>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</si>
  <si>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</si>
  <si>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</si>
  <si>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</si>
  <si>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</si>
  <si>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</si>
  <si>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</si>
  <si>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</si>
  <si>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</si>
  <si>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</si>
  <si>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</si>
  <si>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</si>
  <si>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</si>
  <si>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</si>
  <si>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</si>
  <si>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</si>
  <si>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</si>
  <si>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</si>
  <si>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</si>
  <si>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210r1</t>
  </si>
  <si>
    <t>199r1/200r1</t>
  </si>
  <si>
    <t>195r4</t>
  </si>
  <si>
    <t>196r2</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</si>
  <si>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</si>
  <si>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</si>
  <si>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</si>
  <si>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</si>
  <si>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</si>
  <si>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</si>
  <si>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</si>
  <si>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</si>
  <si>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</si>
  <si>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</si>
  <si>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</si>
  <si>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</si>
  <si>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</si>
  <si>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</si>
  <si>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</si>
  <si>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</si>
  <si>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</si>
  <si>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</si>
  <si>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</si>
  <si>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</si>
  <si>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</si>
  <si>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</si>
  <si>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</si>
  <si>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</si>
  <si>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</si>
  <si>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t>Due Date</t>
  </si>
  <si>
    <t>Size and Form</t>
  </si>
  <si>
    <t>all</t>
  </si>
  <si>
    <t>Scoring of PHY proposal not provided by presenter</t>
  </si>
  <si>
    <t>Assigned "?"</t>
  </si>
  <si>
    <t>Mtg Date</t>
  </si>
  <si>
    <t>de Courville</t>
  </si>
  <si>
    <t>Assigned "?" and asked for more info</t>
  </si>
  <si>
    <t>Self-evaluation cannot be verified without more info</t>
  </si>
  <si>
    <t>Rios</t>
  </si>
  <si>
    <t>Walt Davis</t>
  </si>
  <si>
    <t>Assigned "?s" - Received presenter feedback, filled in undiscussed criteria (left size and form a "?")</t>
  </si>
  <si>
    <t>Assessment Complete</t>
  </si>
  <si>
    <t>Join/Unjoin</t>
  </si>
  <si>
    <t>Registration</t>
  </si>
  <si>
    <t>Transfer Types</t>
  </si>
  <si>
    <t>Existing docs don't support self-evaluation</t>
  </si>
  <si>
    <t>Assigned -1</t>
  </si>
  <si>
    <t>Assigned 0</t>
  </si>
  <si>
    <t>Assigned ? pending further info</t>
  </si>
  <si>
    <t>yes</t>
  </si>
  <si>
    <t>Each proposal is requested to provide more information on size/form factor</t>
  </si>
  <si>
    <t>All</t>
  </si>
  <si>
    <t>Min. MAC/PHY Throughput</t>
  </si>
  <si>
    <t>Is a 10% MAC overhead possible?</t>
  </si>
  <si>
    <t>20 Mbps exactly is impossible.  Therefore, the value should be a -1 or 1.</t>
  </si>
  <si>
    <t>Assigned "1" value</t>
  </si>
  <si>
    <t>Assigned "-1" value</t>
  </si>
  <si>
    <t>MAC overhead would bring the MAC/PHY throughput below 20 Mbps</t>
  </si>
  <si>
    <t>Yes</t>
  </si>
  <si>
    <t>Davis, de Courville, Skellern</t>
  </si>
  <si>
    <t>A -1 value is not valid and should be a 0</t>
  </si>
  <si>
    <t>Assigned "0" value to all "-1" values</t>
  </si>
  <si>
    <t>Done</t>
  </si>
  <si>
    <t>Note:  A block colored green indicates information that changed from one revision to another</t>
  </si>
  <si>
    <t>No. of Simultaneously Operating Full-Throughput PANs</t>
  </si>
  <si>
    <t>Assigned "?" pending more info</t>
  </si>
  <si>
    <t>Need more info on power spectral densities</t>
  </si>
  <si>
    <t>Assigned "?" pending further info</t>
  </si>
  <si>
    <t>McCorkle</t>
  </si>
  <si>
    <t>de Courville, Rios</t>
  </si>
  <si>
    <t>A score of "1" is not possible for this criterion</t>
  </si>
  <si>
    <t>Assigned "0" to both</t>
  </si>
  <si>
    <t>update to doc 215</t>
  </si>
  <si>
    <t>Davis, de Courville</t>
  </si>
  <si>
    <t>Self-evaluation cannot be verified without more info on receive power</t>
  </si>
  <si>
    <t>Self-evaluation cannot be verified without more info on breakdown of transmit and receive power by block</t>
  </si>
  <si>
    <t>Proposal can't have 4 full rate simultaneous networks</t>
  </si>
  <si>
    <t>Reference: 00279r0</t>
  </si>
  <si>
    <t>NOTE: Results are based on 10 voters' submission of 00226r2, which did not request the evaluation of Rios's proposal, and 1 voter's submission of 00226r3, which did request the evaluation of Rios's proposal.</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</si>
  <si>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  </t>
    </r>
    <r>
      <rPr>
        <sz val="10"/>
        <rFont val="Arial"/>
        <family val="2"/>
      </rPr>
      <t>7/26/00</t>
    </r>
  </si>
  <si>
    <r>
      <t>r0</t>
    </r>
    <r>
      <rPr>
        <sz val="10"/>
        <rFont val="Arial"/>
        <family val="0"/>
      </rPr>
      <t xml:space="preserve"> - Nick Evans captured inputs based on presentations given in La Jolla.  This revision was distributed to the presenters to verify and provide input of their self evaluations.  </t>
    </r>
    <r>
      <rPr>
        <sz val="10"/>
        <rFont val="Arial"/>
        <family val="2"/>
      </rPr>
      <t>7/21/00</t>
    </r>
  </si>
  <si>
    <t>Need supporting information</t>
  </si>
  <si>
    <t>Need more information on supporting peer-to-peer</t>
  </si>
  <si>
    <t>Only -1 and 0 are valid responses</t>
  </si>
  <si>
    <t>Access to Portal</t>
  </si>
  <si>
    <t>Assigned 0, email for verification</t>
  </si>
  <si>
    <t>Need more information on why rating of "0"</t>
  </si>
  <si>
    <t>Rating Affirmation by 18-Aug   Supporting docs by 4-Sep</t>
  </si>
  <si>
    <t>Proposals claiming a "1" need to explain their intended enhanced power saving mode</t>
  </si>
  <si>
    <t>Need more information on why rating of "1"</t>
  </si>
  <si>
    <t>Email reponse by 18-Aug</t>
  </si>
  <si>
    <r>
      <t>r5</t>
    </r>
    <r>
      <rPr>
        <sz val="10"/>
        <rFont val="Arial"/>
        <family val="0"/>
      </rPr>
      <t xml:space="preserve"> - Captured inputs from August 15 MAC sub-committee concall.  Captured inputs from August 17 PHY sub-committee concall.  Include MAC/PHY pairings on the system sub-committee page.  Corrected voter evaluation values to correct the invalid votes.  8/21/00</t>
    </r>
  </si>
  <si>
    <r>
      <t>r4</t>
    </r>
    <r>
      <rPr>
        <sz val="10"/>
        <rFont val="Arial"/>
        <family val="0"/>
      </rPr>
      <t xml:space="preserve"> - Captured inputs from August 10 PHY sub-committee concall. (The August 8 MAC sub-committee concall adjourned without discussion of proposals.) Voting Member Evaluation worksheet populated with results from voter evals, which required reformatting to include three columns (-1, 0, 1) for each proposal with regard to each individual criterion. This format enables the representation of compiled raw data from voter evals.  8/14/00</t>
    </r>
  </si>
  <si>
    <r>
      <t>r3</t>
    </r>
    <r>
      <rPr>
        <sz val="10"/>
        <rFont val="Arial"/>
        <family val="0"/>
      </rPr>
      <t xml:space="preserve"> - Captured inputs from August 1 MAC sub-committee concall and August 3 PHY sub-committee concall.  Added a column on MAC and PHY pages to trace criteria discussions that are complete.  8/7/00</t>
    </r>
  </si>
  <si>
    <r>
      <t>r2</t>
    </r>
    <r>
      <rPr>
        <sz val="10"/>
        <rFont val="Arial"/>
        <family val="0"/>
      </rPr>
      <t xml:space="preserve"> - Captured additional inputs on self-evaluation of Dabak proposal and inputs from July 27 PHY sub-committee concall. Rios proposal restored to all worksheets.  7/31/00</t>
    </r>
  </si>
  <si>
    <t>Note for revision 5 changes:</t>
  </si>
  <si>
    <t xml:space="preserve">* Interoperability - change the mistaken +1 values to 0
</t>
  </si>
  <si>
    <t xml:space="preserve">* Regulatory Impact - change the mistaken +1 values to 0
</t>
  </si>
  <si>
    <t>* Location Awareness - change the mistaken -1 values to 0</t>
  </si>
  <si>
    <t>* High-end throughput (both MAC and PHY) - change the mistaken -1 values to 0</t>
  </si>
  <si>
    <t>* Range - change the mistaken +1 values to 0</t>
  </si>
  <si>
    <t>* Frequency Band &amp; Sensitivity - all values should be 0</t>
  </si>
  <si>
    <t>* Ad Hoc Network, Access to Portal, Master Redundancy, Loss of Connection - change the mistaken +1 values to 0</t>
  </si>
  <si>
    <t>Assigned everyone "0", a workable definition &amp; evaluation will be included in an annex of the criteria document (110r13)</t>
  </si>
  <si>
    <t>Definition is broken</t>
  </si>
  <si>
    <t>future update to doc 110(r13)</t>
  </si>
  <si>
    <t>Carlson</t>
  </si>
  <si>
    <t>Need more info</t>
  </si>
  <si>
    <t>Changed evaluation based on submitted document</t>
  </si>
  <si>
    <t>Changed "?" to "0"</t>
  </si>
  <si>
    <t>Need more info on how proposal meets interoperability and cost self-scoring simultaneously</t>
  </si>
  <si>
    <t>Self-scoring of "1" is impossible; proposal merits "0"</t>
  </si>
  <si>
    <t>Assigned "0"</t>
  </si>
  <si>
    <t>Rios volunteered to accept "?" and provide more info</t>
  </si>
  <si>
    <t>MAC/PHY Pairings</t>
  </si>
  <si>
    <t>802.11 like + 802.15.1 MAC Category</t>
  </si>
  <si>
    <t>Need clarification of how this proposal is unique from the existing standards</t>
  </si>
  <si>
    <t>Pat Kinney will define difference for next meeting</t>
  </si>
  <si>
    <r>
      <t>r6</t>
    </r>
    <r>
      <rPr>
        <sz val="10"/>
        <rFont val="Arial"/>
        <family val="0"/>
      </rPr>
      <t xml:space="preserve"> - Captured inputs from August 24 PHY concall. (The August 22 MAC concall adjourned without discussion of proposals and will be rescheduled.) Captured inputs from August 28 System concall.  Captured inputs from August 29 MAC concall.  8/29/00</t>
    </r>
  </si>
  <si>
    <t>212r0/213r0</t>
  </si>
  <si>
    <t>Provide an informative criteria in annex to assess the efficiency of MAC instead of this criteria</t>
  </si>
  <si>
    <t>All proposals receive a "0"</t>
  </si>
  <si>
    <t>Development updates indicate quicker availablity</t>
  </si>
  <si>
    <t>Assigned "0" pending more info</t>
  </si>
  <si>
    <t>Existing docs show scalability in 2 areas; additional info requested to show extra scalability area</t>
  </si>
  <si>
    <t>214r2/215r0</t>
  </si>
  <si>
    <t>211r1</t>
  </si>
  <si>
    <t>197r1</t>
  </si>
  <si>
    <t>X</t>
  </si>
  <si>
    <r>
      <t>r7</t>
    </r>
    <r>
      <rPr>
        <sz val="10"/>
        <rFont val="Arial"/>
        <family val="0"/>
      </rPr>
      <t xml:space="preserve"> - Captured inputs from August 31 PHY concall.  Updated document number.  System sub-committee evaluation organization. 9/5/00</t>
    </r>
  </si>
  <si>
    <t>Davis/Skellern</t>
  </si>
  <si>
    <t>Return to discussion later</t>
  </si>
  <si>
    <t>Definition is not sufficient to relate to MAC proposals</t>
  </si>
  <si>
    <t>Carlos indicated this value should be a "0"</t>
  </si>
  <si>
    <t>Updated evaluation based on revised proposal</t>
  </si>
  <si>
    <t>Defer discussion on this item</t>
  </si>
  <si>
    <t>All proposals assigned a 0</t>
  </si>
  <si>
    <t>de Courville/Skellern</t>
  </si>
  <si>
    <t>Need information on accuracy of method</t>
  </si>
  <si>
    <t>Need a submission of information to group about method</t>
  </si>
  <si>
    <t>It was self rate as -1 due to European 5 GHz regulations, this evaluation was incorrect.</t>
  </si>
  <si>
    <t>Assigned "?" pending more info on regulation that clears this</t>
  </si>
  <si>
    <t>Need more information of how mode 3 will pass regulatory</t>
  </si>
  <si>
    <t>196r3</t>
  </si>
  <si>
    <t>210r2</t>
  </si>
  <si>
    <t>199r1/200r3</t>
  </si>
  <si>
    <t>211r3</t>
  </si>
  <si>
    <t>195r5</t>
  </si>
  <si>
    <t>197r2/198r2</t>
  </si>
  <si>
    <t>205r1/218r0</t>
  </si>
  <si>
    <t>Assigned 1</t>
  </si>
  <si>
    <t>Update based on doc 198r2</t>
  </si>
  <si>
    <t>198r2</t>
  </si>
  <si>
    <t>Update based on new documentation</t>
  </si>
  <si>
    <t>Update based on 9/12 email</t>
  </si>
  <si>
    <t>Voluntary change of evaluation</t>
  </si>
  <si>
    <t>Voluntary self-evaluation; no objections</t>
  </si>
  <si>
    <t>200r4</t>
  </si>
  <si>
    <t>New score based on additional info</t>
  </si>
  <si>
    <t xml:space="preserve">Changed "?" to "-1" </t>
  </si>
  <si>
    <t>No new info submitted to resolve "?" Score</t>
  </si>
  <si>
    <t xml:space="preserve">Changed "?" to "0" </t>
  </si>
  <si>
    <t>No</t>
  </si>
  <si>
    <t>Voluntary change of score</t>
  </si>
  <si>
    <t xml:space="preserve">Changed "?" to "1" </t>
  </si>
  <si>
    <t>197r2, 198r2</t>
  </si>
  <si>
    <t>214r2</t>
  </si>
  <si>
    <t>214r4</t>
  </si>
  <si>
    <t>New score based on additional info (verbal change dependent on forthcoming doc)</t>
  </si>
  <si>
    <t>197r2</t>
  </si>
  <si>
    <t xml:space="preserve">Changed "-1" to "0" </t>
  </si>
  <si>
    <t xml:space="preserve">Changed "0" to "1" </t>
  </si>
  <si>
    <t>Update based on doc 212r0</t>
  </si>
  <si>
    <t>212r0</t>
  </si>
  <si>
    <t>Scoring for criterion changed to binary: -1 or 0</t>
  </si>
  <si>
    <t>Changed 0 to 1</t>
  </si>
  <si>
    <t>All proposals receive a 1 pending further discussion</t>
  </si>
  <si>
    <t>00245r10P802-15_TG3-Proposal-Evaluations</t>
  </si>
  <si>
    <t>Criteria Weights</t>
  </si>
  <si>
    <t>MAC Proposals</t>
  </si>
  <si>
    <t>PHY Proposal</t>
  </si>
  <si>
    <t>x</t>
  </si>
  <si>
    <t>Scoring of Proposals using Criteria Weights from 110r12 and evaluation by PHY and MAC subcommittees</t>
  </si>
  <si>
    <t>Updated 802.15.1</t>
  </si>
  <si>
    <t>CSMA/CA</t>
  </si>
  <si>
    <t>2.4 GHz</t>
  </si>
  <si>
    <t>5 GHz</t>
  </si>
  <si>
    <t>UWB</t>
  </si>
  <si>
    <r>
      <t>r10</t>
    </r>
    <r>
      <rPr>
        <sz val="10"/>
        <rFont val="Arial"/>
        <family val="0"/>
      </rPr>
      <t xml:space="preserve"> - Captured inputs Scottsdale Interim MAC, PHY and General sessions.  9/20/00</t>
    </r>
  </si>
  <si>
    <r>
      <t>r9</t>
    </r>
    <r>
      <rPr>
        <sz val="10"/>
        <rFont val="Arial"/>
        <family val="0"/>
      </rPr>
      <t xml:space="preserve"> - Captured inputs from Sept. 12, 13, and 15 MAC subcommittee concalls (the 9/13 call replaced the SYS subcommittee call, which was not held). Captured inputs from Sept. 14 PHY subcommittee concall.  9/18/00</t>
    </r>
  </si>
  <si>
    <r>
      <t>r8</t>
    </r>
    <r>
      <rPr>
        <sz val="10"/>
        <rFont val="Arial"/>
        <family val="0"/>
      </rPr>
      <t xml:space="preserve"> - Captured inputs from Sep. 5 MAC concall.  Updated proposal listings due to merging of proposals.  Captured inputs from Sep. 7 PHY concall.  9/11/00    </t>
    </r>
  </si>
  <si>
    <t>(This information is based on the current information available from the subcommittee and is not currently complete)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</si>
</sst>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7">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
      <sz val="14"/>
      <name val="Arial"/>
      <family val="2"/>
    </font>
    <font>
      <sz val="14"/>
      <color indexed="10"/>
      <name val="Arial"/>
      <family val="2"/>
    </font>
    <font>
      <sz val="14"/>
      <color indexed="53"/>
      <name val="Arial"/>
      <family val="2"/>
    </font>
    <font>
      <sz val="10"/>
      <color indexed="53"/>
      <name val="Arial"/>
      <family val="2"/>
    </font>
    <font>
      <b/>
      <sz val="14"/>
      <name val="Arial"/>
      <family val="2"/>
    </font>
    <font>
      <b/>
      <sz val="18"/>
      <name val="Arial"/>
      <family val="2"/>
    </font>
    <font>
      <b/>
      <sz val="16"/>
      <color indexed="10"/>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4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color indexed="48"/>
      </left>
      <right style="medium">
        <color indexed="48"/>
      </right>
      <top style="thin"/>
      <bottom style="thin"/>
    </border>
    <border>
      <left style="thin"/>
      <right style="thin"/>
      <top>
        <color indexed="63"/>
      </top>
      <bottom>
        <color indexed="63"/>
      </bottom>
    </border>
    <border>
      <left style="medium">
        <color indexed="48"/>
      </left>
      <right style="medium">
        <color indexed="48"/>
      </right>
      <top style="medium">
        <color indexed="48"/>
      </top>
      <bottom style="thin"/>
    </border>
    <border>
      <left style="medium">
        <color indexed="48"/>
      </left>
      <right style="medium">
        <color indexed="48"/>
      </right>
      <top>
        <color indexed="63"/>
      </top>
      <bottom>
        <color indexed="63"/>
      </bottom>
    </border>
    <border>
      <left style="medium">
        <color indexed="48"/>
      </left>
      <right style="medium">
        <color indexed="48"/>
      </right>
      <top>
        <color indexed="63"/>
      </top>
      <bottom style="medium">
        <color indexed="48"/>
      </bottom>
    </border>
    <border>
      <left style="medium">
        <color indexed="48"/>
      </left>
      <right style="medium">
        <color indexed="48"/>
      </right>
      <top style="thin"/>
      <bottom>
        <color indexed="63"/>
      </bottom>
    </border>
    <border>
      <left style="medium">
        <color indexed="48"/>
      </left>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color indexed="63"/>
      </right>
      <top>
        <color indexed="63"/>
      </top>
      <bottom>
        <color indexed="63"/>
      </bottom>
    </border>
    <border>
      <left>
        <color indexed="63"/>
      </left>
      <right style="medium">
        <color indexed="48"/>
      </right>
      <top>
        <color indexed="63"/>
      </top>
      <bottom>
        <color indexed="63"/>
      </bottom>
    </border>
    <border>
      <left style="medium">
        <color indexed="48"/>
      </left>
      <right style="thin"/>
      <top style="thin"/>
      <bottom style="medium">
        <color indexed="48"/>
      </bottom>
    </border>
    <border>
      <left style="thin"/>
      <right style="medium">
        <color indexed="48"/>
      </right>
      <top style="thin"/>
      <bottom style="medium">
        <color indexed="48"/>
      </bottom>
    </border>
    <border>
      <left>
        <color indexed="63"/>
      </left>
      <right style="medium">
        <color indexed="48"/>
      </right>
      <top>
        <color indexed="63"/>
      </top>
      <bottom style="medium">
        <color indexed="48"/>
      </bottom>
    </border>
    <border>
      <left style="medium">
        <color indexed="48"/>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color indexed="63"/>
      </left>
      <right>
        <color indexed="63"/>
      </right>
      <top style="medium">
        <color indexed="48"/>
      </top>
      <bottom style="medium">
        <color indexed="48"/>
      </bottom>
    </border>
    <border>
      <left style="medium">
        <color indexed="48"/>
      </left>
      <right style="thin"/>
      <top style="medium">
        <color indexed="48"/>
      </top>
      <bottom style="medium">
        <color indexed="48"/>
      </bottom>
    </border>
    <border>
      <left>
        <color indexed="63"/>
      </left>
      <right>
        <color indexed="63"/>
      </right>
      <top style="medium">
        <color indexed="48"/>
      </top>
      <bottom>
        <color indexed="63"/>
      </bottom>
    </border>
    <border>
      <left style="thin"/>
      <right style="thin"/>
      <top style="thin"/>
      <bottom style="medium">
        <color indexed="48"/>
      </bottom>
    </border>
    <border>
      <left style="medium">
        <color indexed="48"/>
      </left>
      <right style="medium">
        <color indexed="48"/>
      </right>
      <top style="thin"/>
      <bottom style="medium">
        <color indexed="48"/>
      </bottom>
    </border>
    <border>
      <left style="medium">
        <color indexed="48"/>
      </left>
      <right style="thin"/>
      <top style="medium">
        <color indexed="48"/>
      </top>
      <bottom>
        <color indexed="63"/>
      </bottom>
    </border>
    <border>
      <left style="thin"/>
      <right style="thin"/>
      <top style="medium">
        <color indexed="48"/>
      </top>
      <bottom>
        <color indexed="63"/>
      </bottom>
    </border>
    <border>
      <left style="thin"/>
      <right style="thin"/>
      <top style="medium">
        <color indexed="48"/>
      </top>
      <bottom style="thin"/>
    </border>
    <border>
      <left style="medium">
        <color indexed="48"/>
      </left>
      <right style="thin"/>
      <top>
        <color indexed="63"/>
      </top>
      <bottom style="thin"/>
    </border>
    <border>
      <left style="thin"/>
      <right style="medium">
        <color indexed="48"/>
      </right>
      <top>
        <color indexed="63"/>
      </top>
      <bottom style="thin"/>
    </border>
    <border>
      <left style="thin"/>
      <right style="medium">
        <color indexed="48"/>
      </right>
      <top style="medium">
        <color indexed="48"/>
      </top>
      <bottom style="medium">
        <color indexed="48"/>
      </bottom>
    </border>
    <border>
      <left style="medium">
        <color indexed="48"/>
      </left>
      <right style="medium">
        <color indexed="48"/>
      </right>
      <top>
        <color indexed="63"/>
      </top>
      <bottom style="thin"/>
    </border>
    <border>
      <left style="medium">
        <color indexed="48"/>
      </left>
      <right style="medium">
        <color indexed="48"/>
      </right>
      <top style="medium">
        <color indexed="48"/>
      </top>
      <bottom style="medium">
        <color indexed="4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7" xfId="0" applyFont="1" applyBorder="1" applyAlignment="1">
      <alignment horizontal="center" vertical="top"/>
    </xf>
    <xf numFmtId="0" fontId="4" fillId="0" borderId="8"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0" fillId="0" borderId="11" xfId="0" applyFont="1" applyFill="1" applyBorder="1" applyAlignment="1">
      <alignment horizontal="right"/>
    </xf>
    <xf numFmtId="0" fontId="0" fillId="0" borderId="0" xfId="0" applyBorder="1" applyAlignment="1">
      <alignment horizontal="left"/>
    </xf>
    <xf numFmtId="0" fontId="0" fillId="0" borderId="9" xfId="0" applyBorder="1" applyAlignment="1">
      <alignment horizontal="center"/>
    </xf>
    <xf numFmtId="2" fontId="0" fillId="0" borderId="0" xfId="0" applyNumberFormat="1" applyBorder="1" applyAlignment="1">
      <alignment/>
    </xf>
    <xf numFmtId="16" fontId="0" fillId="0" borderId="0" xfId="0" applyNumberFormat="1" applyAlignment="1">
      <alignment wrapText="1"/>
    </xf>
    <xf numFmtId="0" fontId="0" fillId="2" borderId="1" xfId="0" applyFill="1" applyBorder="1" applyAlignment="1">
      <alignment horizontal="center"/>
    </xf>
    <xf numFmtId="0" fontId="0" fillId="3" borderId="1" xfId="0" applyFill="1" applyBorder="1" applyAlignment="1">
      <alignment horizontal="center"/>
    </xf>
    <xf numFmtId="0" fontId="0" fillId="2" borderId="0" xfId="0" applyFill="1" applyBorder="1" applyAlignment="1">
      <alignment/>
    </xf>
    <xf numFmtId="0" fontId="0" fillId="2" borderId="1" xfId="0" applyFill="1" applyBorder="1" applyAlignment="1">
      <alignment/>
    </xf>
    <xf numFmtId="0" fontId="0" fillId="3" borderId="0" xfId="0" applyFill="1" applyAlignment="1">
      <alignment wrapText="1"/>
    </xf>
    <xf numFmtId="0" fontId="0" fillId="0"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ill="1" applyAlignment="1">
      <alignment/>
    </xf>
    <xf numFmtId="0" fontId="0" fillId="0" borderId="0" xfId="0" applyFont="1" applyBorder="1" applyAlignment="1">
      <alignment wrapText="1"/>
    </xf>
    <xf numFmtId="0" fontId="0" fillId="0" borderId="10" xfId="0" applyBorder="1" applyAlignment="1">
      <alignment horizontal="center"/>
    </xf>
    <xf numFmtId="0" fontId="5" fillId="0" borderId="12" xfId="0" applyFont="1" applyBorder="1" applyAlignment="1">
      <alignment horizontal="center"/>
    </xf>
    <xf numFmtId="0" fontId="4"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2" xfId="0" applyFill="1" applyBorder="1" applyAlignment="1">
      <alignment horizontal="center"/>
    </xf>
    <xf numFmtId="0" fontId="0" fillId="0" borderId="1" xfId="0" applyFill="1" applyBorder="1" applyAlignment="1">
      <alignment/>
    </xf>
    <xf numFmtId="0" fontId="0" fillId="0" borderId="0" xfId="0" applyFill="1" applyAlignment="1">
      <alignment horizontal="center"/>
    </xf>
    <xf numFmtId="0" fontId="10" fillId="0" borderId="0" xfId="0" applyFont="1" applyFill="1" applyAlignment="1">
      <alignment horizontal="center"/>
    </xf>
    <xf numFmtId="0" fontId="10" fillId="0" borderId="0" xfId="0" applyFont="1" applyFill="1" applyAlignment="1">
      <alignment/>
    </xf>
    <xf numFmtId="16" fontId="0" fillId="0" borderId="0" xfId="0" applyNumberFormat="1" applyAlignment="1">
      <alignment horizontal="left"/>
    </xf>
    <xf numFmtId="16" fontId="0" fillId="0" borderId="10" xfId="0" applyNumberFormat="1" applyBorder="1" applyAlignment="1">
      <alignment horizontal="left"/>
    </xf>
    <xf numFmtId="16" fontId="0" fillId="0" borderId="0" xfId="0" applyNumberFormat="1" applyAlignment="1">
      <alignment horizontal="left" wrapText="1"/>
    </xf>
    <xf numFmtId="0" fontId="11" fillId="0" borderId="0" xfId="0" applyFont="1" applyAlignment="1">
      <alignment/>
    </xf>
    <xf numFmtId="0" fontId="12" fillId="0" borderId="0" xfId="0" applyFont="1" applyFill="1" applyAlignment="1">
      <alignment horizontal="center"/>
    </xf>
    <xf numFmtId="16" fontId="0" fillId="0" borderId="0" xfId="0" applyNumberFormat="1" applyFill="1" applyAlignment="1">
      <alignment wrapText="1"/>
    </xf>
    <xf numFmtId="0" fontId="0" fillId="0" borderId="0" xfId="0" applyFill="1" applyAlignment="1">
      <alignment wrapText="1"/>
    </xf>
    <xf numFmtId="16" fontId="0" fillId="0" borderId="0" xfId="0" applyNumberFormat="1" applyFill="1" applyAlignment="1">
      <alignment horizontal="left" wrapText="1"/>
    </xf>
    <xf numFmtId="0" fontId="0" fillId="0" borderId="0" xfId="0" applyFont="1" applyBorder="1" applyAlignment="1">
      <alignment horizontal="left"/>
    </xf>
    <xf numFmtId="0" fontId="0" fillId="0" borderId="14" xfId="0" applyFill="1" applyBorder="1" applyAlignment="1">
      <alignment horizontal="center"/>
    </xf>
    <xf numFmtId="2" fontId="0" fillId="0" borderId="0" xfId="0" applyNumberFormat="1" applyFill="1" applyBorder="1" applyAlignment="1">
      <alignment horizontal="center"/>
    </xf>
    <xf numFmtId="0" fontId="0" fillId="0" borderId="2" xfId="0" applyFill="1" applyBorder="1" applyAlignment="1">
      <alignment/>
    </xf>
    <xf numFmtId="0" fontId="7" fillId="0" borderId="1"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xf>
    <xf numFmtId="0" fontId="5" fillId="0" borderId="3" xfId="0" applyFont="1" applyFill="1" applyBorder="1" applyAlignment="1">
      <alignment horizontal="center"/>
    </xf>
    <xf numFmtId="0" fontId="4" fillId="0" borderId="3" xfId="0" applyFont="1" applyFill="1" applyBorder="1" applyAlignment="1">
      <alignment horizontal="center"/>
    </xf>
    <xf numFmtId="0" fontId="0" fillId="0" borderId="5" xfId="0" applyFill="1" applyBorder="1" applyAlignment="1">
      <alignment/>
    </xf>
    <xf numFmtId="0" fontId="0" fillId="0" borderId="9" xfId="0" applyFill="1" applyBorder="1" applyAlignment="1">
      <alignment horizontal="center"/>
    </xf>
    <xf numFmtId="0" fontId="5" fillId="0" borderId="1" xfId="0" applyFont="1" applyFill="1" applyBorder="1" applyAlignment="1">
      <alignment horizontal="center"/>
    </xf>
    <xf numFmtId="0" fontId="4" fillId="0" borderId="1" xfId="0" applyFont="1" applyFill="1" applyBorder="1" applyAlignment="1">
      <alignment horizontal="center"/>
    </xf>
    <xf numFmtId="0" fontId="5" fillId="0" borderId="6" xfId="0" applyFont="1" applyFill="1" applyBorder="1" applyAlignment="1">
      <alignment horizontal="center"/>
    </xf>
    <xf numFmtId="0" fontId="1" fillId="0" borderId="0" xfId="0" applyFont="1" applyFill="1" applyAlignment="1">
      <alignment/>
    </xf>
    <xf numFmtId="0" fontId="5" fillId="0" borderId="8" xfId="0" applyFont="1" applyFill="1" applyBorder="1" applyAlignment="1">
      <alignment horizontal="center"/>
    </xf>
    <xf numFmtId="0" fontId="5" fillId="0" borderId="11" xfId="0" applyFont="1" applyFill="1" applyBorder="1" applyAlignment="1">
      <alignment horizontal="center"/>
    </xf>
    <xf numFmtId="0" fontId="4" fillId="0" borderId="12" xfId="0" applyFont="1" applyFill="1" applyBorder="1" applyAlignment="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12" xfId="0" applyFont="1" applyFill="1" applyBorder="1" applyAlignment="1">
      <alignment horizontal="center"/>
    </xf>
    <xf numFmtId="0" fontId="4" fillId="0" borderId="2"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5" fillId="0" borderId="3" xfId="0" applyFont="1" applyBorder="1" applyAlignment="1">
      <alignment horizontal="center"/>
    </xf>
    <xf numFmtId="0" fontId="4" fillId="0" borderId="3" xfId="0" applyFont="1" applyBorder="1" applyAlignment="1">
      <alignment horizontal="center"/>
    </xf>
    <xf numFmtId="0" fontId="0" fillId="0" borderId="10" xfId="0" applyFill="1" applyBorder="1" applyAlignment="1">
      <alignment horizontal="left"/>
    </xf>
    <xf numFmtId="0" fontId="4" fillId="0" borderId="12" xfId="0" applyFont="1" applyBorder="1" applyAlignment="1">
      <alignment wrapText="1"/>
    </xf>
    <xf numFmtId="0" fontId="4" fillId="0" borderId="11" xfId="0" applyFont="1" applyBorder="1" applyAlignment="1">
      <alignment wrapText="1"/>
    </xf>
    <xf numFmtId="0" fontId="4" fillId="0" borderId="10" xfId="0" applyFont="1" applyBorder="1" applyAlignment="1">
      <alignment wrapText="1"/>
    </xf>
    <xf numFmtId="0" fontId="4" fillId="0" borderId="12" xfId="0" applyFont="1" applyBorder="1" applyAlignment="1">
      <alignment vertical="top" wrapText="1"/>
    </xf>
    <xf numFmtId="0" fontId="0" fillId="0" borderId="17" xfId="0" applyBorder="1" applyAlignment="1">
      <alignment horizontal="center"/>
    </xf>
    <xf numFmtId="0" fontId="5" fillId="0" borderId="15" xfId="0" applyFont="1" applyBorder="1" applyAlignment="1">
      <alignment horizontal="center"/>
    </xf>
    <xf numFmtId="0" fontId="4" fillId="0" borderId="15" xfId="0" applyFont="1"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12" xfId="0" applyFont="1" applyFill="1" applyBorder="1" applyAlignment="1">
      <alignment horizontal="center"/>
    </xf>
    <xf numFmtId="0" fontId="0" fillId="0" borderId="16" xfId="0" applyBorder="1" applyAlignment="1">
      <alignment horizontal="center"/>
    </xf>
    <xf numFmtId="0" fontId="0" fillId="2" borderId="16" xfId="0" applyFill="1" applyBorder="1" applyAlignment="1">
      <alignment horizontal="center"/>
    </xf>
    <xf numFmtId="0" fontId="0" fillId="0" borderId="11" xfId="0" applyBorder="1" applyAlignment="1">
      <alignment horizontal="center"/>
    </xf>
    <xf numFmtId="0" fontId="0" fillId="0" borderId="13" xfId="0" applyFill="1" applyBorder="1" applyAlignment="1">
      <alignment horizontal="left"/>
    </xf>
    <xf numFmtId="0" fontId="5" fillId="0" borderId="5" xfId="0" applyFont="1" applyFill="1" applyBorder="1" applyAlignment="1">
      <alignment horizontal="center"/>
    </xf>
    <xf numFmtId="0" fontId="0" fillId="0" borderId="20" xfId="0" applyBorder="1" applyAlignment="1">
      <alignment horizontal="center"/>
    </xf>
    <xf numFmtId="0" fontId="0" fillId="3" borderId="15" xfId="0" applyFill="1" applyBorder="1" applyAlignment="1">
      <alignment horizontal="center"/>
    </xf>
    <xf numFmtId="0" fontId="0" fillId="0" borderId="20" xfId="0" applyBorder="1" applyAlignment="1">
      <alignment/>
    </xf>
    <xf numFmtId="0" fontId="5" fillId="0" borderId="20" xfId="0" applyFont="1"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horizontal="center"/>
    </xf>
    <xf numFmtId="0" fontId="0" fillId="0" borderId="4" xfId="0" applyFill="1" applyBorder="1" applyAlignment="1">
      <alignment horizontal="center"/>
    </xf>
    <xf numFmtId="0" fontId="0" fillId="0" borderId="17" xfId="0" applyFill="1" applyBorder="1" applyAlignment="1">
      <alignment horizontal="center"/>
    </xf>
    <xf numFmtId="0" fontId="0" fillId="0" borderId="15" xfId="0" applyFont="1" applyFill="1" applyBorder="1" applyAlignment="1">
      <alignment horizontal="center"/>
    </xf>
    <xf numFmtId="0" fontId="4" fillId="0" borderId="15" xfId="0" applyFont="1" applyFill="1" applyBorder="1" applyAlignment="1">
      <alignment horizontal="center"/>
    </xf>
    <xf numFmtId="0" fontId="0" fillId="0" borderId="18" xfId="0" applyFill="1" applyBorder="1" applyAlignment="1">
      <alignment/>
    </xf>
    <xf numFmtId="2" fontId="0" fillId="0" borderId="0" xfId="0" applyNumberFormat="1" applyFill="1" applyBorder="1" applyAlignment="1">
      <alignment/>
    </xf>
    <xf numFmtId="0" fontId="0" fillId="0" borderId="13" xfId="0" applyFill="1" applyBorder="1" applyAlignment="1">
      <alignment/>
    </xf>
    <xf numFmtId="0" fontId="0" fillId="0" borderId="0" xfId="0" applyBorder="1" applyAlignment="1">
      <alignment wrapText="1"/>
    </xf>
    <xf numFmtId="0" fontId="0" fillId="0" borderId="12" xfId="0" applyFill="1" applyBorder="1" applyAlignment="1">
      <alignment/>
    </xf>
    <xf numFmtId="0" fontId="0" fillId="3" borderId="1" xfId="0" applyFont="1" applyFill="1" applyBorder="1" applyAlignment="1">
      <alignment horizontal="center"/>
    </xf>
    <xf numFmtId="0" fontId="0" fillId="3" borderId="0" xfId="0" applyFill="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Fill="1" applyBorder="1" applyAlignment="1">
      <alignment/>
    </xf>
    <xf numFmtId="0" fontId="4" fillId="3" borderId="9" xfId="0" applyFont="1" applyFill="1" applyBorder="1" applyAlignment="1">
      <alignment horizontal="center" vertical="top"/>
    </xf>
    <xf numFmtId="0" fontId="4" fillId="3" borderId="4" xfId="0" applyFont="1" applyFill="1" applyBorder="1" applyAlignment="1">
      <alignment wrapText="1"/>
    </xf>
    <xf numFmtId="0" fontId="4" fillId="3" borderId="0" xfId="0" applyFont="1" applyFill="1" applyBorder="1" applyAlignment="1">
      <alignment horizontal="center" vertical="top"/>
    </xf>
    <xf numFmtId="0" fontId="0" fillId="3" borderId="0" xfId="0" applyFill="1" applyAlignment="1">
      <alignment/>
    </xf>
    <xf numFmtId="0" fontId="0" fillId="3" borderId="0" xfId="0" applyFill="1" applyAlignment="1">
      <alignment horizontal="center"/>
    </xf>
    <xf numFmtId="0" fontId="3" fillId="3" borderId="0" xfId="0" applyFont="1" applyFill="1" applyAlignment="1">
      <alignment/>
    </xf>
    <xf numFmtId="0" fontId="0" fillId="3" borderId="0" xfId="0" applyFill="1" applyBorder="1" applyAlignment="1">
      <alignment/>
    </xf>
    <xf numFmtId="0" fontId="3" fillId="3" borderId="0" xfId="0" applyFont="1" applyFill="1" applyAlignment="1">
      <alignment/>
    </xf>
    <xf numFmtId="0" fontId="0" fillId="3" borderId="21" xfId="0" applyFill="1" applyBorder="1" applyAlignment="1">
      <alignment horizontal="center"/>
    </xf>
    <xf numFmtId="0" fontId="0" fillId="3" borderId="22" xfId="0" applyFill="1" applyBorder="1" applyAlignment="1">
      <alignment horizontal="center"/>
    </xf>
    <xf numFmtId="0" fontId="5" fillId="3" borderId="23" xfId="0" applyFont="1" applyFill="1" applyBorder="1" applyAlignment="1">
      <alignment horizontal="center"/>
    </xf>
    <xf numFmtId="0" fontId="4" fillId="3" borderId="3" xfId="0" applyFont="1" applyFill="1" applyBorder="1" applyAlignment="1">
      <alignment horizontal="center" vertical="top"/>
    </xf>
    <xf numFmtId="0" fontId="4" fillId="3" borderId="2" xfId="0" applyFont="1" applyFill="1" applyBorder="1" applyAlignment="1">
      <alignment wrapText="1"/>
    </xf>
    <xf numFmtId="0" fontId="3" fillId="3" borderId="0" xfId="0" applyFont="1" applyFill="1" applyBorder="1" applyAlignment="1">
      <alignment horizontal="right"/>
    </xf>
    <xf numFmtId="0" fontId="0" fillId="3" borderId="0" xfId="0" applyFill="1" applyBorder="1" applyAlignment="1">
      <alignment horizontal="left"/>
    </xf>
    <xf numFmtId="0" fontId="6" fillId="3" borderId="0" xfId="0" applyFont="1" applyFill="1" applyBorder="1" applyAlignment="1">
      <alignment horizontal="right" wrapText="1"/>
    </xf>
    <xf numFmtId="0" fontId="5" fillId="3" borderId="1" xfId="0" applyFont="1" applyFill="1" applyBorder="1" applyAlignment="1">
      <alignment horizontal="center"/>
    </xf>
    <xf numFmtId="0" fontId="5" fillId="3" borderId="0" xfId="0" applyFont="1" applyFill="1" applyBorder="1" applyAlignment="1">
      <alignment horizontal="center"/>
    </xf>
    <xf numFmtId="0" fontId="0" fillId="3" borderId="0" xfId="0" applyFill="1" applyBorder="1" applyAlignment="1">
      <alignment horizontal="center"/>
    </xf>
    <xf numFmtId="0" fontId="4" fillId="3" borderId="7" xfId="0" applyFont="1" applyFill="1" applyBorder="1" applyAlignment="1">
      <alignment horizontal="center" vertical="top"/>
    </xf>
    <xf numFmtId="0" fontId="4" fillId="3" borderId="8" xfId="0" applyFont="1" applyFill="1" applyBorder="1" applyAlignment="1">
      <alignment wrapText="1"/>
    </xf>
    <xf numFmtId="0" fontId="4" fillId="3" borderId="0" xfId="0" applyFont="1" applyFill="1" applyBorder="1" applyAlignment="1">
      <alignment wrapText="1"/>
    </xf>
    <xf numFmtId="0" fontId="0" fillId="3" borderId="0" xfId="0" applyFont="1" applyFill="1" applyBorder="1" applyAlignment="1">
      <alignment horizontal="center"/>
    </xf>
    <xf numFmtId="0" fontId="4" fillId="3" borderId="0" xfId="0" applyFont="1" applyFill="1" applyBorder="1" applyAlignment="1">
      <alignment horizontal="center"/>
    </xf>
    <xf numFmtId="0" fontId="4" fillId="3" borderId="2" xfId="0" applyFont="1" applyFill="1" applyBorder="1" applyAlignment="1">
      <alignment vertical="top" wrapText="1"/>
    </xf>
    <xf numFmtId="49" fontId="4" fillId="3" borderId="3" xfId="0" applyNumberFormat="1" applyFont="1" applyFill="1" applyBorder="1" applyAlignment="1">
      <alignment horizontal="center" vertical="top"/>
    </xf>
    <xf numFmtId="0" fontId="0" fillId="3" borderId="1" xfId="0" applyFill="1" applyBorder="1" applyAlignment="1">
      <alignment horizontal="center" wrapText="1"/>
    </xf>
    <xf numFmtId="0" fontId="0" fillId="3" borderId="0" xfId="0" applyFill="1" applyBorder="1" applyAlignment="1">
      <alignment wrapText="1"/>
    </xf>
    <xf numFmtId="0" fontId="2" fillId="0" borderId="0" xfId="0" applyFont="1" applyFill="1" applyBorder="1" applyAlignment="1">
      <alignment/>
    </xf>
    <xf numFmtId="0" fontId="2" fillId="0" borderId="0" xfId="0" applyFont="1" applyFill="1" applyBorder="1" applyAlignment="1">
      <alignment vertical="top"/>
    </xf>
    <xf numFmtId="0" fontId="5" fillId="3" borderId="24"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xf>
    <xf numFmtId="0" fontId="0" fillId="3" borderId="27" xfId="0" applyFont="1" applyFill="1" applyBorder="1" applyAlignment="1">
      <alignment horizontal="center"/>
    </xf>
    <xf numFmtId="0" fontId="0" fillId="3" borderId="28" xfId="0" applyFont="1" applyFill="1" applyBorder="1" applyAlignment="1">
      <alignment horizontal="center"/>
    </xf>
    <xf numFmtId="0" fontId="0" fillId="3" borderId="25" xfId="0" applyFill="1" applyBorder="1" applyAlignment="1">
      <alignment/>
    </xf>
    <xf numFmtId="0" fontId="0" fillId="3" borderId="26" xfId="0" applyFill="1" applyBorder="1" applyAlignment="1">
      <alignment/>
    </xf>
    <xf numFmtId="0" fontId="14" fillId="3" borderId="0" xfId="0" applyFont="1" applyFill="1" applyAlignment="1">
      <alignment/>
    </xf>
    <xf numFmtId="0" fontId="14" fillId="3" borderId="0" xfId="0" applyFont="1" applyFill="1" applyAlignment="1">
      <alignment horizontal="left"/>
    </xf>
    <xf numFmtId="0" fontId="5" fillId="3" borderId="29" xfId="0" applyFont="1" applyFill="1" applyBorder="1" applyAlignment="1">
      <alignment horizontal="center"/>
    </xf>
    <xf numFmtId="0" fontId="1" fillId="3" borderId="30" xfId="0" applyFont="1" applyFill="1" applyBorder="1" applyAlignment="1">
      <alignment/>
    </xf>
    <xf numFmtId="0" fontId="0" fillId="3" borderId="31" xfId="0" applyFill="1" applyBorder="1" applyAlignment="1">
      <alignment/>
    </xf>
    <xf numFmtId="0" fontId="1" fillId="3" borderId="32" xfId="0" applyFont="1" applyFill="1" applyBorder="1" applyAlignment="1">
      <alignment/>
    </xf>
    <xf numFmtId="0" fontId="5" fillId="3" borderId="33" xfId="0" applyFont="1" applyFill="1" applyBorder="1" applyAlignment="1">
      <alignment horizontal="center"/>
    </xf>
    <xf numFmtId="0" fontId="0" fillId="3" borderId="34" xfId="0" applyFill="1" applyBorder="1" applyAlignment="1">
      <alignment horizontal="center"/>
    </xf>
    <xf numFmtId="0" fontId="5" fillId="3" borderId="25" xfId="0" applyFont="1" applyFill="1" applyBorder="1" applyAlignment="1">
      <alignment horizontal="center"/>
    </xf>
    <xf numFmtId="0" fontId="5" fillId="3" borderId="26"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0" fillId="3" borderId="27" xfId="0" applyFill="1" applyBorder="1" applyAlignment="1">
      <alignment horizontal="center"/>
    </xf>
    <xf numFmtId="0" fontId="0" fillId="3" borderId="35" xfId="0" applyFill="1" applyBorder="1" applyAlignment="1">
      <alignment horizontal="center"/>
    </xf>
    <xf numFmtId="0" fontId="0" fillId="3" borderId="28" xfId="0" applyFill="1" applyBorder="1" applyAlignment="1">
      <alignment horizontal="center"/>
    </xf>
    <xf numFmtId="0" fontId="0" fillId="3" borderId="26" xfId="0" applyFont="1" applyFill="1" applyBorder="1" applyAlignment="1">
      <alignment horizontal="center"/>
    </xf>
    <xf numFmtId="0" fontId="0" fillId="3" borderId="18" xfId="0" applyFill="1" applyBorder="1" applyAlignment="1">
      <alignment horizontal="center"/>
    </xf>
    <xf numFmtId="0" fontId="0" fillId="3" borderId="18" xfId="0" applyFont="1" applyFill="1" applyBorder="1" applyAlignment="1">
      <alignment horizontal="center"/>
    </xf>
    <xf numFmtId="0" fontId="4" fillId="3" borderId="18" xfId="0" applyFont="1" applyFill="1" applyBorder="1" applyAlignment="1">
      <alignment horizontal="center"/>
    </xf>
    <xf numFmtId="0" fontId="5" fillId="3" borderId="18" xfId="0" applyFont="1" applyFill="1" applyBorder="1" applyAlignment="1">
      <alignment horizontal="center"/>
    </xf>
    <xf numFmtId="0" fontId="0" fillId="3" borderId="36" xfId="0" applyFill="1" applyBorder="1" applyAlignment="1">
      <alignment horizontal="center"/>
    </xf>
    <xf numFmtId="0" fontId="1" fillId="3" borderId="30" xfId="0" applyFont="1" applyFill="1" applyBorder="1" applyAlignment="1">
      <alignment horizontal="left"/>
    </xf>
    <xf numFmtId="0" fontId="0" fillId="3" borderId="32" xfId="0" applyFill="1" applyBorder="1" applyAlignment="1">
      <alignment horizontal="center"/>
    </xf>
    <xf numFmtId="0" fontId="0" fillId="3" borderId="31" xfId="0" applyFill="1" applyBorder="1" applyAlignment="1">
      <alignment horizontal="center"/>
    </xf>
    <xf numFmtId="0" fontId="0" fillId="3" borderId="37" xfId="0" applyFont="1" applyFill="1" applyBorder="1" applyAlignment="1">
      <alignment horizontal="center"/>
    </xf>
    <xf numFmtId="0" fontId="5" fillId="3" borderId="38" xfId="0" applyFont="1" applyFill="1" applyBorder="1" applyAlignment="1">
      <alignment horizontal="center"/>
    </xf>
    <xf numFmtId="0" fontId="0" fillId="3" borderId="39" xfId="0" applyFill="1" applyBorder="1" applyAlignment="1">
      <alignment horizontal="center"/>
    </xf>
    <xf numFmtId="0" fontId="1" fillId="3" borderId="30" xfId="0" applyFont="1" applyFill="1" applyBorder="1" applyAlignment="1">
      <alignment horizontal="center"/>
    </xf>
    <xf numFmtId="0" fontId="0" fillId="3" borderId="40" xfId="0" applyFill="1" applyBorder="1" applyAlignment="1">
      <alignment horizontal="center"/>
    </xf>
    <xf numFmtId="0" fontId="0" fillId="3" borderId="41" xfId="0" applyFill="1" applyBorder="1" applyAlignment="1">
      <alignment horizontal="center"/>
    </xf>
    <xf numFmtId="0" fontId="0" fillId="3" borderId="42" xfId="0" applyFont="1" applyFill="1" applyBorder="1" applyAlignment="1">
      <alignment horizontal="center"/>
    </xf>
    <xf numFmtId="0" fontId="0" fillId="3" borderId="43" xfId="0" applyFill="1" applyBorder="1" applyAlignment="1">
      <alignment horizontal="center"/>
    </xf>
    <xf numFmtId="0" fontId="1" fillId="3" borderId="44" xfId="0" applyFont="1" applyFill="1" applyBorder="1" applyAlignment="1">
      <alignment horizontal="left"/>
    </xf>
    <xf numFmtId="0" fontId="0" fillId="3" borderId="44" xfId="0" applyFont="1" applyFill="1" applyBorder="1" applyAlignment="1">
      <alignment horizontal="center"/>
    </xf>
    <xf numFmtId="0" fontId="0" fillId="3" borderId="34" xfId="0" applyFill="1" applyBorder="1" applyAlignment="1">
      <alignment/>
    </xf>
    <xf numFmtId="0" fontId="0" fillId="3" borderId="12" xfId="0" applyFill="1" applyBorder="1" applyAlignment="1">
      <alignment horizontal="center"/>
    </xf>
    <xf numFmtId="0" fontId="0" fillId="3" borderId="2" xfId="0" applyFill="1" applyBorder="1" applyAlignment="1">
      <alignment horizontal="center"/>
    </xf>
    <xf numFmtId="0" fontId="0" fillId="0" borderId="0" xfId="0" applyAlignment="1">
      <alignment/>
    </xf>
    <xf numFmtId="0" fontId="12" fillId="0" borderId="0" xfId="0" applyFont="1" applyFill="1" applyAlignment="1">
      <alignment wrapText="1"/>
    </xf>
    <xf numFmtId="0" fontId="13" fillId="0" borderId="0" xfId="0" applyFont="1" applyAlignment="1">
      <alignment/>
    </xf>
    <xf numFmtId="0" fontId="0" fillId="0" borderId="0" xfId="0" applyAlignment="1">
      <alignment horizontal="center"/>
    </xf>
    <xf numFmtId="0" fontId="0" fillId="0" borderId="0" xfId="0" applyBorder="1" applyAlignment="1">
      <alignment/>
    </xf>
    <xf numFmtId="0" fontId="0" fillId="0" borderId="0" xfId="0" applyAlignment="1">
      <alignment wrapText="1"/>
    </xf>
    <xf numFmtId="0" fontId="15" fillId="0" borderId="0" xfId="0" applyFont="1" applyAlignment="1">
      <alignment/>
    </xf>
    <xf numFmtId="0" fontId="16" fillId="0" borderId="0" xfId="0" applyFont="1" applyAlignment="1">
      <alignment/>
    </xf>
    <xf numFmtId="0" fontId="0" fillId="0" borderId="34" xfId="0" applyFill="1" applyBorder="1" applyAlignment="1">
      <alignment horizontal="center"/>
    </xf>
    <xf numFmtId="0" fontId="3"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4"/>
  <sheetViews>
    <sheetView tabSelected="1" zoomScale="75" zoomScaleNormal="75" workbookViewId="0" topLeftCell="A16">
      <selection activeCell="B31" sqref="B31"/>
    </sheetView>
  </sheetViews>
  <sheetFormatPr defaultColWidth="9.140625" defaultRowHeight="12.75"/>
  <cols>
    <col min="2" max="2" width="90.00390625" style="0" customWidth="1"/>
  </cols>
  <sheetData>
    <row r="1" ht="12.75">
      <c r="A1" t="s">
        <v>285</v>
      </c>
    </row>
    <row r="3" s="1" customFormat="1" ht="15.75">
      <c r="B3" s="29" t="s">
        <v>99</v>
      </c>
    </row>
    <row r="4" s="1" customFormat="1" ht="25.5">
      <c r="B4" s="1" t="s">
        <v>100</v>
      </c>
    </row>
    <row r="5" s="1" customFormat="1" ht="39" customHeight="1">
      <c r="B5" s="1" t="s">
        <v>121</v>
      </c>
    </row>
    <row r="6" s="1" customFormat="1" ht="63.75">
      <c r="B6" s="1" t="s">
        <v>102</v>
      </c>
    </row>
    <row r="7" s="1" customFormat="1" ht="63.75">
      <c r="B7" s="1" t="s">
        <v>122</v>
      </c>
    </row>
    <row r="8" s="1" customFormat="1" ht="38.25">
      <c r="B8" s="1" t="s">
        <v>103</v>
      </c>
    </row>
    <row r="9" s="1" customFormat="1" ht="38.25">
      <c r="B9" s="1" t="s">
        <v>101</v>
      </c>
    </row>
    <row r="10" s="1" customFormat="1" ht="12.75"/>
    <row r="11" s="1" customFormat="1" ht="12.75">
      <c r="B11" s="58" t="s">
        <v>171</v>
      </c>
    </row>
    <row r="12" s="1" customFormat="1" ht="12.75"/>
    <row r="13" s="1" customFormat="1" ht="15.75">
      <c r="B13" s="29" t="s">
        <v>120</v>
      </c>
    </row>
    <row r="14" s="1" customFormat="1" ht="25.5">
      <c r="B14" s="33" t="s">
        <v>188</v>
      </c>
    </row>
    <row r="15" s="1" customFormat="1" ht="29.25" customHeight="1">
      <c r="B15" s="33" t="s">
        <v>187</v>
      </c>
    </row>
    <row r="16" s="1" customFormat="1" ht="25.5">
      <c r="B16" s="33" t="s">
        <v>202</v>
      </c>
    </row>
    <row r="17" ht="25.5">
      <c r="B17" s="33" t="s">
        <v>201</v>
      </c>
    </row>
    <row r="18" ht="53.25" customHeight="1">
      <c r="B18" s="33" t="s">
        <v>200</v>
      </c>
    </row>
    <row r="19" ht="38.25">
      <c r="B19" s="33" t="s">
        <v>199</v>
      </c>
    </row>
    <row r="20" ht="38.25">
      <c r="B20" s="33" t="s">
        <v>226</v>
      </c>
    </row>
    <row r="21" ht="25.5">
      <c r="B21" s="33" t="s">
        <v>237</v>
      </c>
    </row>
    <row r="22" ht="25.5">
      <c r="B22" s="33" t="s">
        <v>298</v>
      </c>
    </row>
    <row r="23" ht="27" customHeight="1">
      <c r="B23" s="33" t="s">
        <v>297</v>
      </c>
    </row>
    <row r="24" ht="12.75">
      <c r="B24" s="33" t="s">
        <v>296</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A1">
      <selection activeCell="K9" sqref="K9"/>
    </sheetView>
  </sheetViews>
  <sheetFormatPr defaultColWidth="9.140625" defaultRowHeight="12.75"/>
  <cols>
    <col min="2" max="2" width="12.8515625" style="0" customWidth="1"/>
    <col min="3" max="3" width="31.28125" style="0" customWidth="1"/>
    <col min="4" max="5" width="12.57421875" style="42" customWidth="1"/>
    <col min="6" max="6" width="15.140625" style="42" customWidth="1"/>
    <col min="7" max="7" width="12.57421875" style="42" customWidth="1"/>
    <col min="8" max="8" width="11.57421875" style="42" customWidth="1"/>
    <col min="9" max="9" width="12.57421875" style="42" bestFit="1" customWidth="1"/>
    <col min="10" max="10" width="8.57421875" style="42" customWidth="1"/>
    <col min="11" max="11" width="12.57421875" style="42" customWidth="1"/>
    <col min="12" max="12" width="16.421875" style="42" customWidth="1"/>
    <col min="13" max="13" width="9.140625" style="42" customWidth="1"/>
    <col min="14" max="14" width="8.28125" style="42" customWidth="1"/>
    <col min="15" max="15" width="8.140625" style="42" customWidth="1"/>
  </cols>
  <sheetData>
    <row r="1" spans="1:3" ht="12.75">
      <c r="A1" s="234" t="str">
        <f>'Document Index'!A1</f>
        <v>00245r10P802-15_TG3-Proposal-Evaluations</v>
      </c>
      <c r="B1" s="234"/>
      <c r="C1" s="234"/>
    </row>
    <row r="2" spans="1:17" ht="12.75">
      <c r="A2" s="16"/>
      <c r="B2" s="16"/>
      <c r="C2" s="16"/>
      <c r="P2" s="62"/>
      <c r="Q2" s="62"/>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100"/>
      <c r="Q3" s="101"/>
    </row>
    <row r="4" spans="3:17" ht="16.5">
      <c r="C4" s="12" t="s">
        <v>92</v>
      </c>
      <c r="D4" s="22" t="s">
        <v>26</v>
      </c>
      <c r="E4" s="23" t="s">
        <v>26</v>
      </c>
      <c r="F4" s="24" t="s">
        <v>96</v>
      </c>
      <c r="G4" s="23" t="s">
        <v>27</v>
      </c>
      <c r="H4" s="24" t="s">
        <v>93</v>
      </c>
      <c r="I4" s="23" t="s">
        <v>25</v>
      </c>
      <c r="J4" s="23" t="s">
        <v>94</v>
      </c>
      <c r="K4" s="23" t="s">
        <v>78</v>
      </c>
      <c r="L4" s="24" t="s">
        <v>95</v>
      </c>
      <c r="M4" s="23" t="s">
        <v>28</v>
      </c>
      <c r="N4" s="23" t="s">
        <v>29</v>
      </c>
      <c r="O4" s="23" t="s">
        <v>29</v>
      </c>
      <c r="P4" s="102" t="s">
        <v>146</v>
      </c>
      <c r="Q4" s="98" t="s">
        <v>146</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03" t="s">
        <v>8</v>
      </c>
      <c r="Q5" s="99" t="s">
        <v>18</v>
      </c>
    </row>
    <row r="6" spans="3:17" ht="16.5">
      <c r="C6" s="12" t="s">
        <v>31</v>
      </c>
      <c r="D6" s="104" t="s">
        <v>105</v>
      </c>
      <c r="E6" s="106" t="s">
        <v>104</v>
      </c>
      <c r="F6" s="21" t="s">
        <v>106</v>
      </c>
      <c r="G6" s="21" t="s">
        <v>107</v>
      </c>
      <c r="H6" s="104" t="s">
        <v>233</v>
      </c>
      <c r="I6" s="104" t="s">
        <v>227</v>
      </c>
      <c r="J6" s="21" t="s">
        <v>108</v>
      </c>
      <c r="K6" s="21" t="s">
        <v>109</v>
      </c>
      <c r="L6" s="21" t="s">
        <v>110</v>
      </c>
      <c r="M6" s="104" t="s">
        <v>234</v>
      </c>
      <c r="N6" s="21" t="s">
        <v>111</v>
      </c>
      <c r="O6" s="21" t="s">
        <v>111</v>
      </c>
      <c r="P6" s="104" t="s">
        <v>235</v>
      </c>
      <c r="Q6" s="109" t="s">
        <v>235</v>
      </c>
    </row>
    <row r="7" spans="2:17" ht="15.75">
      <c r="B7" s="4" t="s">
        <v>34</v>
      </c>
      <c r="C7" s="11" t="s">
        <v>0</v>
      </c>
      <c r="D7" s="43"/>
      <c r="F7" s="43"/>
      <c r="G7" s="43"/>
      <c r="H7" s="43"/>
      <c r="I7" s="43"/>
      <c r="J7" s="43"/>
      <c r="K7" s="43"/>
      <c r="L7" s="43"/>
      <c r="M7" s="43"/>
      <c r="N7" s="43"/>
      <c r="O7" s="43"/>
      <c r="P7" s="97"/>
      <c r="Q7" s="97"/>
    </row>
    <row r="8" spans="1:17" ht="16.5">
      <c r="A8" s="2" t="s">
        <v>32</v>
      </c>
      <c r="B8" s="13">
        <v>2.1</v>
      </c>
      <c r="C8" s="6" t="s">
        <v>1</v>
      </c>
      <c r="D8" s="44">
        <v>1</v>
      </c>
      <c r="E8" s="44">
        <v>1</v>
      </c>
      <c r="F8" s="44">
        <v>0</v>
      </c>
      <c r="G8" s="37">
        <v>1</v>
      </c>
      <c r="H8" s="37">
        <v>1</v>
      </c>
      <c r="I8" s="37">
        <v>1</v>
      </c>
      <c r="J8" s="44">
        <v>1</v>
      </c>
      <c r="K8" s="44">
        <v>1</v>
      </c>
      <c r="L8" s="44">
        <v>1</v>
      </c>
      <c r="M8" s="44">
        <v>1</v>
      </c>
      <c r="N8" s="47">
        <v>0</v>
      </c>
      <c r="O8" s="47">
        <v>0</v>
      </c>
      <c r="P8" s="54">
        <v>1</v>
      </c>
      <c r="Q8" s="54">
        <v>1</v>
      </c>
    </row>
    <row r="9" spans="1:17" ht="33">
      <c r="A9" s="8" t="s">
        <v>33</v>
      </c>
      <c r="B9" s="13" t="s">
        <v>37</v>
      </c>
      <c r="C9" s="6" t="s">
        <v>35</v>
      </c>
      <c r="D9" s="44">
        <v>1</v>
      </c>
      <c r="E9" s="44">
        <v>1</v>
      </c>
      <c r="F9" s="44">
        <v>0</v>
      </c>
      <c r="G9" s="37">
        <v>0</v>
      </c>
      <c r="H9" s="37">
        <v>1</v>
      </c>
      <c r="I9" s="37">
        <v>1</v>
      </c>
      <c r="J9" s="44">
        <v>1</v>
      </c>
      <c r="K9" s="54">
        <v>1</v>
      </c>
      <c r="L9" s="24">
        <v>1</v>
      </c>
      <c r="M9" s="44">
        <v>1</v>
      </c>
      <c r="N9" s="37">
        <v>1</v>
      </c>
      <c r="O9" s="37">
        <v>1</v>
      </c>
      <c r="P9" s="54">
        <v>1</v>
      </c>
      <c r="Q9" s="54">
        <v>1</v>
      </c>
    </row>
    <row r="10" spans="2:17" ht="16.5">
      <c r="B10" s="13" t="s">
        <v>38</v>
      </c>
      <c r="C10" s="6" t="s">
        <v>36</v>
      </c>
      <c r="D10" s="44">
        <v>1</v>
      </c>
      <c r="E10" s="44">
        <v>1</v>
      </c>
      <c r="F10" s="44">
        <v>1</v>
      </c>
      <c r="G10" s="37">
        <v>0</v>
      </c>
      <c r="H10" s="37">
        <v>1</v>
      </c>
      <c r="I10" s="37">
        <v>1</v>
      </c>
      <c r="J10" s="44">
        <v>1</v>
      </c>
      <c r="K10" s="54">
        <v>1</v>
      </c>
      <c r="L10" s="44">
        <v>1</v>
      </c>
      <c r="M10" s="44">
        <v>0</v>
      </c>
      <c r="N10" s="47">
        <v>1</v>
      </c>
      <c r="O10" s="47">
        <v>1</v>
      </c>
      <c r="P10" s="54">
        <v>1</v>
      </c>
      <c r="Q10" s="54">
        <v>1</v>
      </c>
    </row>
    <row r="11" spans="2:17" ht="16.5">
      <c r="B11" s="13" t="s">
        <v>42</v>
      </c>
      <c r="C11" s="6" t="s">
        <v>39</v>
      </c>
      <c r="D11" s="44">
        <v>0</v>
      </c>
      <c r="E11" s="44">
        <v>0</v>
      </c>
      <c r="F11" s="44">
        <v>1</v>
      </c>
      <c r="G11" s="37">
        <v>0</v>
      </c>
      <c r="H11" s="37">
        <v>1</v>
      </c>
      <c r="I11" s="37">
        <v>1</v>
      </c>
      <c r="J11" s="44">
        <v>0</v>
      </c>
      <c r="K11" s="47">
        <v>1</v>
      </c>
      <c r="L11" s="44">
        <v>1</v>
      </c>
      <c r="M11" s="44">
        <v>1</v>
      </c>
      <c r="N11" s="47">
        <v>1</v>
      </c>
      <c r="O11" s="47">
        <v>1</v>
      </c>
      <c r="P11" s="54">
        <v>0</v>
      </c>
      <c r="Q11" s="54">
        <v>0</v>
      </c>
    </row>
    <row r="12" spans="2:17" ht="16.5">
      <c r="B12" s="13" t="s">
        <v>43</v>
      </c>
      <c r="C12" s="6" t="s">
        <v>40</v>
      </c>
      <c r="D12" s="44">
        <v>1</v>
      </c>
      <c r="E12" s="44">
        <v>1</v>
      </c>
      <c r="F12" s="44">
        <v>1</v>
      </c>
      <c r="G12" s="37">
        <v>0</v>
      </c>
      <c r="H12" s="37">
        <v>1</v>
      </c>
      <c r="I12" s="37">
        <v>1</v>
      </c>
      <c r="J12" s="44">
        <v>0</v>
      </c>
      <c r="K12" s="44">
        <v>1</v>
      </c>
      <c r="L12" s="44">
        <v>1</v>
      </c>
      <c r="M12" s="44">
        <v>1</v>
      </c>
      <c r="N12" s="47">
        <v>1</v>
      </c>
      <c r="O12" s="47">
        <v>1</v>
      </c>
      <c r="P12" s="54">
        <v>1</v>
      </c>
      <c r="Q12" s="54">
        <v>1</v>
      </c>
    </row>
    <row r="13" spans="2:17" ht="16.5">
      <c r="B13" s="13" t="s">
        <v>44</v>
      </c>
      <c r="C13" s="6" t="s">
        <v>41</v>
      </c>
      <c r="D13" s="44">
        <v>0</v>
      </c>
      <c r="E13" s="44">
        <v>0</v>
      </c>
      <c r="F13" s="44">
        <v>1</v>
      </c>
      <c r="G13" s="37">
        <v>1</v>
      </c>
      <c r="H13" s="37">
        <v>0</v>
      </c>
      <c r="I13" s="37">
        <v>0</v>
      </c>
      <c r="J13" s="44">
        <v>0</v>
      </c>
      <c r="K13" s="44">
        <v>1</v>
      </c>
      <c r="L13" s="44">
        <v>1</v>
      </c>
      <c r="M13" s="44">
        <v>1</v>
      </c>
      <c r="N13" s="47">
        <v>1</v>
      </c>
      <c r="O13" s="47">
        <v>1</v>
      </c>
      <c r="P13" s="54">
        <v>0</v>
      </c>
      <c r="Q13" s="54">
        <v>0</v>
      </c>
    </row>
    <row r="14" spans="2:17" ht="16.5">
      <c r="B14" s="13">
        <v>2.3</v>
      </c>
      <c r="C14" s="6" t="s">
        <v>2</v>
      </c>
      <c r="D14" s="44">
        <v>0</v>
      </c>
      <c r="E14" s="44">
        <v>0</v>
      </c>
      <c r="F14" s="44">
        <v>0</v>
      </c>
      <c r="G14" s="37">
        <v>1</v>
      </c>
      <c r="H14" s="37">
        <v>0</v>
      </c>
      <c r="I14" s="37">
        <v>0</v>
      </c>
      <c r="J14" s="44">
        <v>0</v>
      </c>
      <c r="K14" s="44">
        <v>0</v>
      </c>
      <c r="L14" s="44">
        <v>0</v>
      </c>
      <c r="M14" s="44">
        <v>1</v>
      </c>
      <c r="N14" s="47">
        <v>-1</v>
      </c>
      <c r="O14" s="47">
        <v>-1</v>
      </c>
      <c r="P14" s="54">
        <v>0</v>
      </c>
      <c r="Q14" s="54">
        <v>0</v>
      </c>
    </row>
    <row r="15" spans="2:17" ht="16.5">
      <c r="B15" s="13" t="s">
        <v>45</v>
      </c>
      <c r="C15" s="6" t="s">
        <v>3</v>
      </c>
      <c r="D15" s="44">
        <v>1</v>
      </c>
      <c r="E15" s="44">
        <v>1</v>
      </c>
      <c r="F15" s="44">
        <v>1</v>
      </c>
      <c r="G15" s="37">
        <v>1</v>
      </c>
      <c r="H15" s="37">
        <v>1</v>
      </c>
      <c r="I15" s="37">
        <v>1</v>
      </c>
      <c r="J15" s="44">
        <v>1</v>
      </c>
      <c r="K15" s="44">
        <v>1</v>
      </c>
      <c r="L15" s="44">
        <v>1</v>
      </c>
      <c r="M15" s="44">
        <v>1</v>
      </c>
      <c r="N15" s="47">
        <v>1</v>
      </c>
      <c r="O15" s="47">
        <v>1</v>
      </c>
      <c r="P15" s="54">
        <v>1</v>
      </c>
      <c r="Q15" s="54">
        <v>1</v>
      </c>
    </row>
    <row r="16" spans="2:17" ht="16.5">
      <c r="B16" s="13" t="s">
        <v>46</v>
      </c>
      <c r="C16" s="6" t="s">
        <v>4</v>
      </c>
      <c r="D16" s="44">
        <v>1</v>
      </c>
      <c r="E16" s="44">
        <v>1</v>
      </c>
      <c r="F16" s="44">
        <v>1</v>
      </c>
      <c r="G16" s="37">
        <v>1</v>
      </c>
      <c r="H16" s="37">
        <v>1</v>
      </c>
      <c r="I16" s="37">
        <v>1</v>
      </c>
      <c r="J16" s="44">
        <v>0</v>
      </c>
      <c r="K16" s="44">
        <v>1</v>
      </c>
      <c r="L16" s="44">
        <v>1</v>
      </c>
      <c r="M16" s="44">
        <v>1</v>
      </c>
      <c r="N16" s="47">
        <v>1</v>
      </c>
      <c r="O16" s="47">
        <v>1</v>
      </c>
      <c r="P16" s="54">
        <v>1</v>
      </c>
      <c r="Q16" s="54">
        <v>1</v>
      </c>
    </row>
    <row r="17" spans="2:17" ht="16.5">
      <c r="B17" s="13" t="s">
        <v>47</v>
      </c>
      <c r="C17" s="6" t="s">
        <v>5</v>
      </c>
      <c r="D17" s="44">
        <v>-1</v>
      </c>
      <c r="E17" s="44">
        <v>-1</v>
      </c>
      <c r="F17" s="44">
        <v>0</v>
      </c>
      <c r="G17" s="37">
        <v>0</v>
      </c>
      <c r="H17" s="37">
        <v>0</v>
      </c>
      <c r="I17" s="37">
        <v>0</v>
      </c>
      <c r="J17" s="44">
        <v>0</v>
      </c>
      <c r="K17" s="44">
        <v>0</v>
      </c>
      <c r="L17" s="24">
        <v>-1</v>
      </c>
      <c r="M17" s="24">
        <v>0</v>
      </c>
      <c r="N17" s="47">
        <v>0</v>
      </c>
      <c r="O17" s="47">
        <v>0</v>
      </c>
      <c r="P17" s="54">
        <v>0</v>
      </c>
      <c r="Q17" s="54">
        <v>0</v>
      </c>
    </row>
    <row r="18" spans="2:17" ht="16.5">
      <c r="B18" s="25" t="s">
        <v>48</v>
      </c>
      <c r="C18" s="26" t="s">
        <v>6</v>
      </c>
      <c r="D18" s="44">
        <v>1</v>
      </c>
      <c r="E18" s="44">
        <v>1</v>
      </c>
      <c r="F18" s="44">
        <v>1</v>
      </c>
      <c r="G18" s="37">
        <v>1</v>
      </c>
      <c r="H18" s="37">
        <v>1</v>
      </c>
      <c r="I18" s="37">
        <v>1</v>
      </c>
      <c r="J18" s="44">
        <v>1</v>
      </c>
      <c r="K18" s="44">
        <v>1</v>
      </c>
      <c r="L18" s="44">
        <v>1</v>
      </c>
      <c r="M18" s="44">
        <v>1</v>
      </c>
      <c r="N18" s="47">
        <v>1</v>
      </c>
      <c r="O18" s="47">
        <v>1</v>
      </c>
      <c r="P18" s="54">
        <v>1</v>
      </c>
      <c r="Q18" s="54">
        <v>1</v>
      </c>
    </row>
    <row r="19" spans="2:17" ht="16.5">
      <c r="B19" s="13">
        <v>2.5</v>
      </c>
      <c r="C19" s="6" t="s">
        <v>7</v>
      </c>
      <c r="D19" s="45">
        <v>1</v>
      </c>
      <c r="E19" s="45">
        <v>1</v>
      </c>
      <c r="F19" s="44">
        <v>1</v>
      </c>
      <c r="G19" s="37">
        <v>1</v>
      </c>
      <c r="H19" s="37">
        <v>1</v>
      </c>
      <c r="I19" s="37">
        <v>1</v>
      </c>
      <c r="J19" s="44">
        <v>1</v>
      </c>
      <c r="K19" s="44">
        <v>1</v>
      </c>
      <c r="L19" s="44">
        <v>1</v>
      </c>
      <c r="M19" s="44">
        <v>1</v>
      </c>
      <c r="N19" s="47">
        <v>1</v>
      </c>
      <c r="O19" s="47">
        <v>1</v>
      </c>
      <c r="P19" s="54">
        <v>1</v>
      </c>
      <c r="Q19" s="54">
        <v>1</v>
      </c>
    </row>
    <row r="20" spans="2:17" ht="16.5">
      <c r="B20" s="27">
        <v>2.6</v>
      </c>
      <c r="C20" s="28" t="s">
        <v>97</v>
      </c>
      <c r="D20" s="45">
        <v>0</v>
      </c>
      <c r="E20" s="45">
        <v>0</v>
      </c>
      <c r="F20" s="44">
        <v>0</v>
      </c>
      <c r="G20" s="37">
        <v>0</v>
      </c>
      <c r="H20" s="37">
        <v>0</v>
      </c>
      <c r="I20" s="37">
        <v>0</v>
      </c>
      <c r="J20" s="44">
        <v>0</v>
      </c>
      <c r="K20" s="37">
        <v>1</v>
      </c>
      <c r="L20" s="44">
        <v>1</v>
      </c>
      <c r="M20" s="44">
        <v>0</v>
      </c>
      <c r="N20" s="47">
        <v>0</v>
      </c>
      <c r="O20" s="47">
        <v>0</v>
      </c>
      <c r="P20" s="54">
        <v>0</v>
      </c>
      <c r="Q20" s="54">
        <v>0</v>
      </c>
    </row>
    <row r="21" spans="2:17" ht="16.5">
      <c r="B21" s="9"/>
      <c r="C21" s="7"/>
      <c r="D21" s="52"/>
      <c r="E21" s="5"/>
      <c r="F21" s="43"/>
      <c r="G21" s="38"/>
      <c r="H21" s="38"/>
      <c r="I21" s="38"/>
      <c r="J21" s="43"/>
      <c r="K21" s="43"/>
      <c r="L21" s="43"/>
      <c r="M21" s="43"/>
      <c r="N21" s="48"/>
      <c r="O21" s="48"/>
      <c r="P21" s="56"/>
      <c r="Q21" s="56"/>
    </row>
    <row r="22" spans="1:17" ht="33">
      <c r="A22" s="8" t="s">
        <v>8</v>
      </c>
      <c r="B22" s="13">
        <v>3.1</v>
      </c>
      <c r="C22" s="6" t="s">
        <v>9</v>
      </c>
      <c r="D22" s="3"/>
      <c r="E22" s="44">
        <v>0</v>
      </c>
      <c r="F22" s="44" t="s">
        <v>133</v>
      </c>
      <c r="G22" s="37">
        <v>0</v>
      </c>
      <c r="H22" s="37"/>
      <c r="I22" s="37">
        <v>0</v>
      </c>
      <c r="J22" s="44"/>
      <c r="K22" s="44"/>
      <c r="L22" s="44"/>
      <c r="M22" s="44"/>
      <c r="N22" s="47"/>
      <c r="O22" s="47">
        <v>0</v>
      </c>
      <c r="P22" s="54">
        <v>0</v>
      </c>
      <c r="Q22" s="54"/>
    </row>
    <row r="23" spans="2:17" ht="16.5">
      <c r="B23" s="13" t="s">
        <v>50</v>
      </c>
      <c r="C23" s="6" t="s">
        <v>49</v>
      </c>
      <c r="D23" s="3"/>
      <c r="E23" s="44">
        <v>0</v>
      </c>
      <c r="F23" s="44"/>
      <c r="G23" s="37">
        <v>0</v>
      </c>
      <c r="H23" s="37"/>
      <c r="I23" s="37">
        <v>0</v>
      </c>
      <c r="J23" s="44"/>
      <c r="K23" s="44"/>
      <c r="L23" s="44"/>
      <c r="M23" s="44"/>
      <c r="N23" s="47"/>
      <c r="O23" s="47">
        <v>0</v>
      </c>
      <c r="P23" s="54">
        <v>0</v>
      </c>
      <c r="Q23" s="54"/>
    </row>
    <row r="24" spans="2:17" ht="49.5">
      <c r="B24" s="13" t="s">
        <v>51</v>
      </c>
      <c r="C24" s="6" t="s">
        <v>10</v>
      </c>
      <c r="D24" s="3"/>
      <c r="E24" s="44">
        <v>1</v>
      </c>
      <c r="F24" s="44"/>
      <c r="G24" s="37">
        <v>1</v>
      </c>
      <c r="H24" s="37"/>
      <c r="I24" s="37">
        <v>1</v>
      </c>
      <c r="J24" s="44"/>
      <c r="K24" s="44"/>
      <c r="L24" s="44"/>
      <c r="M24" s="44"/>
      <c r="N24" s="47"/>
      <c r="O24" s="47">
        <v>1</v>
      </c>
      <c r="P24" s="54">
        <v>1</v>
      </c>
      <c r="Q24" s="54"/>
    </row>
    <row r="25" spans="2:17" ht="16.5">
      <c r="B25" s="13" t="s">
        <v>52</v>
      </c>
      <c r="C25" s="6" t="s">
        <v>11</v>
      </c>
      <c r="D25" s="3"/>
      <c r="E25" s="44">
        <v>1</v>
      </c>
      <c r="F25" s="44"/>
      <c r="G25" s="37">
        <v>1</v>
      </c>
      <c r="H25" s="37"/>
      <c r="I25" s="37">
        <v>1</v>
      </c>
      <c r="J25" s="44"/>
      <c r="K25" s="44"/>
      <c r="L25" s="44"/>
      <c r="M25" s="44"/>
      <c r="N25" s="47"/>
      <c r="O25" s="47">
        <v>0</v>
      </c>
      <c r="P25" s="54">
        <v>1</v>
      </c>
      <c r="Q25" s="54"/>
    </row>
    <row r="26" spans="2:17" ht="33">
      <c r="B26" s="13" t="s">
        <v>53</v>
      </c>
      <c r="C26" s="6" t="s">
        <v>77</v>
      </c>
      <c r="D26" s="3"/>
      <c r="E26" s="44">
        <v>1</v>
      </c>
      <c r="F26" s="44" t="s">
        <v>133</v>
      </c>
      <c r="G26" s="37">
        <v>-1</v>
      </c>
      <c r="H26" s="37"/>
      <c r="I26" s="37">
        <v>1</v>
      </c>
      <c r="J26" s="44"/>
      <c r="K26" s="44"/>
      <c r="L26" s="44"/>
      <c r="M26" s="44"/>
      <c r="N26" s="47"/>
      <c r="O26" s="47">
        <v>1</v>
      </c>
      <c r="P26" s="54">
        <v>1</v>
      </c>
      <c r="Q26" s="54"/>
    </row>
    <row r="27" spans="2:17" ht="33">
      <c r="B27" s="13" t="s">
        <v>54</v>
      </c>
      <c r="C27" s="6" t="s">
        <v>98</v>
      </c>
      <c r="D27" s="3"/>
      <c r="E27" s="44">
        <v>0</v>
      </c>
      <c r="F27" s="44" t="s">
        <v>133</v>
      </c>
      <c r="G27" s="37">
        <v>0</v>
      </c>
      <c r="H27" s="37"/>
      <c r="I27" s="37">
        <v>1</v>
      </c>
      <c r="J27" s="44"/>
      <c r="K27" s="44"/>
      <c r="L27" s="44"/>
      <c r="M27" s="44"/>
      <c r="N27" s="47"/>
      <c r="O27" s="47">
        <v>0</v>
      </c>
      <c r="P27" s="54">
        <v>0</v>
      </c>
      <c r="Q27" s="54"/>
    </row>
    <row r="28" spans="2:17" ht="16.5">
      <c r="B28" s="13">
        <v>3.4</v>
      </c>
      <c r="C28" s="6" t="s">
        <v>12</v>
      </c>
      <c r="D28" s="3"/>
      <c r="E28" s="44">
        <v>1</v>
      </c>
      <c r="F28" s="44" t="s">
        <v>133</v>
      </c>
      <c r="G28" s="37">
        <v>1</v>
      </c>
      <c r="H28" s="37"/>
      <c r="I28" s="37">
        <v>1</v>
      </c>
      <c r="J28" s="44"/>
      <c r="K28" s="44"/>
      <c r="L28" s="44"/>
      <c r="M28" s="44"/>
      <c r="N28" s="47"/>
      <c r="O28" s="47">
        <v>1</v>
      </c>
      <c r="P28" s="54">
        <v>0</v>
      </c>
      <c r="Q28" s="54"/>
    </row>
    <row r="29" spans="2:17" ht="16.5">
      <c r="B29" s="13" t="s">
        <v>55</v>
      </c>
      <c r="C29" s="6" t="s">
        <v>13</v>
      </c>
      <c r="D29" s="3"/>
      <c r="E29" s="44">
        <v>1</v>
      </c>
      <c r="F29" s="44"/>
      <c r="G29" s="37">
        <v>1</v>
      </c>
      <c r="H29" s="37"/>
      <c r="I29" s="37">
        <v>1</v>
      </c>
      <c r="J29" s="44"/>
      <c r="K29" s="44"/>
      <c r="L29" s="44"/>
      <c r="M29" s="44"/>
      <c r="N29" s="47"/>
      <c r="O29" s="47">
        <v>1</v>
      </c>
      <c r="P29" s="54">
        <v>1</v>
      </c>
      <c r="Q29" s="54"/>
    </row>
    <row r="30" spans="2:17" ht="33">
      <c r="B30" s="13" t="s">
        <v>56</v>
      </c>
      <c r="C30" s="10" t="s">
        <v>76</v>
      </c>
      <c r="D30" s="3"/>
      <c r="E30" s="44">
        <v>1</v>
      </c>
      <c r="F30" s="44"/>
      <c r="G30" s="37">
        <v>1</v>
      </c>
      <c r="H30" s="37"/>
      <c r="I30" s="37">
        <v>1</v>
      </c>
      <c r="J30" s="44"/>
      <c r="K30" s="44"/>
      <c r="L30" s="44"/>
      <c r="M30" s="44"/>
      <c r="N30" s="47"/>
      <c r="O30" s="47">
        <v>1</v>
      </c>
      <c r="P30" s="54">
        <v>1</v>
      </c>
      <c r="Q30" s="54"/>
    </row>
    <row r="31" spans="2:17" ht="16.5">
      <c r="B31" s="13" t="s">
        <v>57</v>
      </c>
      <c r="C31" s="6" t="s">
        <v>75</v>
      </c>
      <c r="D31" s="3"/>
      <c r="E31" s="44">
        <v>0</v>
      </c>
      <c r="F31" s="44" t="s">
        <v>133</v>
      </c>
      <c r="G31" s="37">
        <v>1</v>
      </c>
      <c r="H31" s="37"/>
      <c r="I31" s="37">
        <v>0</v>
      </c>
      <c r="J31" s="44"/>
      <c r="K31" s="44"/>
      <c r="L31" s="44"/>
      <c r="M31" s="44"/>
      <c r="N31" s="47"/>
      <c r="O31" s="47">
        <v>0</v>
      </c>
      <c r="P31" s="54">
        <v>0</v>
      </c>
      <c r="Q31" s="54"/>
    </row>
    <row r="32" spans="2:17" ht="16.5">
      <c r="B32" s="13" t="s">
        <v>59</v>
      </c>
      <c r="C32" s="6" t="s">
        <v>58</v>
      </c>
      <c r="D32" s="3"/>
      <c r="E32" s="44">
        <v>0</v>
      </c>
      <c r="F32" s="44"/>
      <c r="G32" s="37">
        <v>1</v>
      </c>
      <c r="H32" s="37"/>
      <c r="I32" s="37">
        <v>0</v>
      </c>
      <c r="J32" s="44"/>
      <c r="K32" s="44"/>
      <c r="L32" s="44"/>
      <c r="M32" s="44"/>
      <c r="N32" s="47"/>
      <c r="O32" s="47">
        <v>0</v>
      </c>
      <c r="P32" s="54">
        <v>0</v>
      </c>
      <c r="Q32" s="54"/>
    </row>
    <row r="33" spans="2:17" ht="16.5">
      <c r="B33" s="13" t="s">
        <v>61</v>
      </c>
      <c r="C33" s="6" t="s">
        <v>60</v>
      </c>
      <c r="D33" s="3"/>
      <c r="E33" s="44">
        <v>0</v>
      </c>
      <c r="F33" s="44"/>
      <c r="G33" s="37">
        <v>1</v>
      </c>
      <c r="H33" s="37"/>
      <c r="I33" s="37">
        <v>0</v>
      </c>
      <c r="J33" s="44"/>
      <c r="K33" s="44"/>
      <c r="L33" s="44"/>
      <c r="M33" s="44"/>
      <c r="N33" s="47"/>
      <c r="O33" s="47">
        <v>0</v>
      </c>
      <c r="P33" s="54">
        <v>0</v>
      </c>
      <c r="Q33" s="54"/>
    </row>
    <row r="34" spans="2:17" ht="16.5">
      <c r="B34" s="13" t="s">
        <v>63</v>
      </c>
      <c r="C34" s="6" t="s">
        <v>62</v>
      </c>
      <c r="D34" s="3"/>
      <c r="E34" s="44">
        <v>0</v>
      </c>
      <c r="F34" s="44"/>
      <c r="G34" s="37">
        <v>1</v>
      </c>
      <c r="H34" s="37"/>
      <c r="I34" s="37">
        <v>0</v>
      </c>
      <c r="J34" s="44"/>
      <c r="K34" s="44"/>
      <c r="L34" s="44"/>
      <c r="M34" s="44"/>
      <c r="N34" s="47"/>
      <c r="O34" s="47">
        <v>0</v>
      </c>
      <c r="P34" s="54">
        <v>0</v>
      </c>
      <c r="Q34" s="54"/>
    </row>
    <row r="35" spans="2:17" ht="16.5">
      <c r="B35" s="13">
        <v>3.7</v>
      </c>
      <c r="C35" s="6" t="s">
        <v>14</v>
      </c>
      <c r="D35" s="3"/>
      <c r="E35" s="44">
        <v>1</v>
      </c>
      <c r="F35" s="44"/>
      <c r="G35" s="37">
        <v>1</v>
      </c>
      <c r="H35" s="37"/>
      <c r="I35" s="37">
        <v>1</v>
      </c>
      <c r="J35" s="44"/>
      <c r="K35" s="44"/>
      <c r="L35" s="44"/>
      <c r="M35" s="44"/>
      <c r="N35" s="47"/>
      <c r="O35" s="47">
        <v>1</v>
      </c>
      <c r="P35" s="54">
        <v>0</v>
      </c>
      <c r="Q35" s="54"/>
    </row>
    <row r="36" spans="2:17" ht="33">
      <c r="B36" s="13">
        <v>3.8</v>
      </c>
      <c r="C36" s="6" t="s">
        <v>74</v>
      </c>
      <c r="D36" s="3"/>
      <c r="E36" s="44">
        <v>1</v>
      </c>
      <c r="F36" s="44" t="s">
        <v>133</v>
      </c>
      <c r="G36" s="37">
        <v>1</v>
      </c>
      <c r="H36" s="37"/>
      <c r="I36" s="37">
        <v>0</v>
      </c>
      <c r="J36" s="44"/>
      <c r="K36" s="44"/>
      <c r="L36" s="44"/>
      <c r="M36" s="44"/>
      <c r="N36" s="47"/>
      <c r="O36" s="47">
        <v>0</v>
      </c>
      <c r="P36" s="54">
        <v>0</v>
      </c>
      <c r="Q36" s="54"/>
    </row>
    <row r="37" spans="2:17" ht="16.5">
      <c r="B37" s="13" t="s">
        <v>64</v>
      </c>
      <c r="C37" s="6" t="s">
        <v>15</v>
      </c>
      <c r="D37" s="3"/>
      <c r="E37" s="44">
        <v>1</v>
      </c>
      <c r="F37" s="44"/>
      <c r="G37" s="37">
        <v>0</v>
      </c>
      <c r="H37" s="37"/>
      <c r="I37" s="37">
        <v>0</v>
      </c>
      <c r="J37" s="44"/>
      <c r="K37" s="44"/>
      <c r="L37" s="44"/>
      <c r="M37" s="44"/>
      <c r="N37" s="47"/>
      <c r="O37" s="47">
        <v>1</v>
      </c>
      <c r="P37" s="54">
        <v>1</v>
      </c>
      <c r="Q37" s="54"/>
    </row>
    <row r="38" spans="2:17" ht="16.5">
      <c r="B38" s="13" t="s">
        <v>65</v>
      </c>
      <c r="C38" s="6" t="s">
        <v>16</v>
      </c>
      <c r="D38" s="3"/>
      <c r="E38" s="44">
        <v>1</v>
      </c>
      <c r="F38" s="44"/>
      <c r="G38" s="37">
        <v>0</v>
      </c>
      <c r="H38" s="37"/>
      <c r="I38" s="37">
        <v>1</v>
      </c>
      <c r="J38" s="44"/>
      <c r="K38" s="44"/>
      <c r="L38" s="44"/>
      <c r="M38" s="44"/>
      <c r="N38" s="47"/>
      <c r="O38" s="47">
        <v>1</v>
      </c>
      <c r="P38" s="54">
        <v>1</v>
      </c>
      <c r="Q38" s="54"/>
    </row>
    <row r="39" spans="2:17" ht="16.5">
      <c r="B39" s="14" t="s">
        <v>66</v>
      </c>
      <c r="C39" s="6" t="s">
        <v>17</v>
      </c>
      <c r="D39" s="3"/>
      <c r="E39" s="44">
        <v>1</v>
      </c>
      <c r="F39" s="44"/>
      <c r="G39" s="37">
        <v>0</v>
      </c>
      <c r="H39" s="37"/>
      <c r="I39" s="37">
        <v>0</v>
      </c>
      <c r="J39" s="44"/>
      <c r="K39" s="44"/>
      <c r="L39" s="44"/>
      <c r="M39" s="44"/>
      <c r="N39" s="47"/>
      <c r="O39" s="47">
        <v>1</v>
      </c>
      <c r="P39" s="54">
        <v>1</v>
      </c>
      <c r="Q39" s="54"/>
    </row>
    <row r="40" spans="2:17" ht="16.5">
      <c r="B40" s="9"/>
      <c r="C40" s="7"/>
      <c r="D40" s="5"/>
      <c r="E40" s="5"/>
      <c r="F40" s="43"/>
      <c r="G40" s="38"/>
      <c r="H40" s="38"/>
      <c r="I40" s="38"/>
      <c r="J40" s="43"/>
      <c r="K40" s="43"/>
      <c r="L40" s="43"/>
      <c r="M40" s="43"/>
      <c r="N40" s="48"/>
      <c r="O40" s="48"/>
      <c r="P40" s="56"/>
      <c r="Q40" s="56"/>
    </row>
    <row r="41" spans="1:17" ht="16.5">
      <c r="A41" s="2" t="s">
        <v>18</v>
      </c>
      <c r="B41" s="13">
        <v>4.1</v>
      </c>
      <c r="C41" s="6" t="s">
        <v>19</v>
      </c>
      <c r="D41" s="44">
        <v>1</v>
      </c>
      <c r="E41" s="3"/>
      <c r="F41" s="44">
        <v>0</v>
      </c>
      <c r="G41" s="37"/>
      <c r="H41" s="37">
        <v>1</v>
      </c>
      <c r="I41" s="37"/>
      <c r="J41" s="44">
        <v>1</v>
      </c>
      <c r="K41" s="44">
        <v>1</v>
      </c>
      <c r="L41" s="44">
        <v>1</v>
      </c>
      <c r="M41" s="44">
        <v>1</v>
      </c>
      <c r="N41" s="47">
        <v>0</v>
      </c>
      <c r="O41" s="47"/>
      <c r="P41" s="57"/>
      <c r="Q41" s="54">
        <v>1</v>
      </c>
    </row>
    <row r="42" spans="2:17" ht="33">
      <c r="B42" s="13" t="s">
        <v>71</v>
      </c>
      <c r="C42" s="6" t="s">
        <v>67</v>
      </c>
      <c r="D42" s="44">
        <v>1</v>
      </c>
      <c r="E42" s="3"/>
      <c r="F42" s="44">
        <v>0</v>
      </c>
      <c r="G42" s="37"/>
      <c r="H42" s="37">
        <v>-1</v>
      </c>
      <c r="I42" s="37"/>
      <c r="J42" s="44">
        <v>0</v>
      </c>
      <c r="K42" s="44">
        <v>1</v>
      </c>
      <c r="L42" s="44">
        <v>1</v>
      </c>
      <c r="M42" s="44">
        <v>1</v>
      </c>
      <c r="N42" s="47">
        <v>1</v>
      </c>
      <c r="O42" s="47"/>
      <c r="P42" s="57"/>
      <c r="Q42" s="54">
        <v>1</v>
      </c>
    </row>
    <row r="43" spans="2:17" ht="33">
      <c r="B43" s="13" t="s">
        <v>72</v>
      </c>
      <c r="C43" s="6" t="s">
        <v>68</v>
      </c>
      <c r="D43" s="44">
        <v>-1</v>
      </c>
      <c r="E43" s="3"/>
      <c r="F43" s="44">
        <v>-1</v>
      </c>
      <c r="G43" s="37"/>
      <c r="H43" s="37">
        <v>0</v>
      </c>
      <c r="I43" s="37"/>
      <c r="J43" s="44">
        <v>0</v>
      </c>
      <c r="K43" s="44">
        <v>1</v>
      </c>
      <c r="L43" s="44">
        <v>1</v>
      </c>
      <c r="M43" s="44">
        <v>0</v>
      </c>
      <c r="N43" s="47">
        <v>-1</v>
      </c>
      <c r="O43" s="47"/>
      <c r="P43" s="57"/>
      <c r="Q43" s="54">
        <v>0</v>
      </c>
    </row>
    <row r="44" spans="2:17" ht="16.5">
      <c r="B44" s="13">
        <v>4.3</v>
      </c>
      <c r="C44" s="6" t="s">
        <v>20</v>
      </c>
      <c r="D44" s="44">
        <v>0</v>
      </c>
      <c r="E44" s="3"/>
      <c r="F44" s="44">
        <v>0</v>
      </c>
      <c r="G44" s="37"/>
      <c r="H44" s="37">
        <v>0</v>
      </c>
      <c r="I44" s="37"/>
      <c r="J44" s="44">
        <v>0</v>
      </c>
      <c r="K44" s="44">
        <v>0</v>
      </c>
      <c r="L44" s="44">
        <v>0</v>
      </c>
      <c r="M44" s="44">
        <v>0</v>
      </c>
      <c r="N44" s="47">
        <v>0</v>
      </c>
      <c r="O44" s="47"/>
      <c r="P44" s="57"/>
      <c r="Q44" s="54">
        <v>0</v>
      </c>
    </row>
    <row r="45" spans="2:17" ht="49.5">
      <c r="B45" s="13">
        <v>4.4</v>
      </c>
      <c r="C45" s="6" t="s">
        <v>69</v>
      </c>
      <c r="D45" s="44">
        <v>1</v>
      </c>
      <c r="E45" s="3"/>
      <c r="F45" s="44">
        <v>1</v>
      </c>
      <c r="G45" s="37"/>
      <c r="H45" s="37">
        <v>1</v>
      </c>
      <c r="I45" s="37"/>
      <c r="J45" s="44">
        <v>-1</v>
      </c>
      <c r="K45" s="44">
        <v>1</v>
      </c>
      <c r="L45" s="44">
        <v>1</v>
      </c>
      <c r="M45" s="44">
        <v>-1</v>
      </c>
      <c r="N45" s="47">
        <v>1</v>
      </c>
      <c r="O45" s="47"/>
      <c r="P45" s="57"/>
      <c r="Q45" s="54">
        <v>-1</v>
      </c>
    </row>
    <row r="46" spans="2:17" ht="16.5">
      <c r="B46" s="13">
        <v>4.5</v>
      </c>
      <c r="C46" s="6" t="s">
        <v>70</v>
      </c>
      <c r="D46" s="44">
        <v>0</v>
      </c>
      <c r="E46" s="3"/>
      <c r="F46" s="44">
        <v>0</v>
      </c>
      <c r="G46" s="37"/>
      <c r="H46" s="37">
        <v>0</v>
      </c>
      <c r="I46" s="37"/>
      <c r="J46" s="44">
        <v>0</v>
      </c>
      <c r="K46" s="44">
        <v>0</v>
      </c>
      <c r="L46" s="44">
        <v>0</v>
      </c>
      <c r="M46" s="44">
        <v>0</v>
      </c>
      <c r="N46" s="47">
        <v>0</v>
      </c>
      <c r="O46" s="47"/>
      <c r="P46" s="57"/>
      <c r="Q46" s="54">
        <v>0</v>
      </c>
    </row>
    <row r="47" spans="2:17" ht="16.5">
      <c r="B47" s="13">
        <v>4.6</v>
      </c>
      <c r="C47" s="6" t="s">
        <v>21</v>
      </c>
      <c r="D47" s="44">
        <v>0</v>
      </c>
      <c r="E47" s="3"/>
      <c r="F47" s="44">
        <v>1</v>
      </c>
      <c r="G47" s="37"/>
      <c r="H47" s="37">
        <v>0</v>
      </c>
      <c r="I47" s="37"/>
      <c r="J47" s="44">
        <v>0</v>
      </c>
      <c r="K47" s="44">
        <v>0</v>
      </c>
      <c r="L47" s="44">
        <v>0</v>
      </c>
      <c r="M47" s="44">
        <v>0</v>
      </c>
      <c r="N47" s="47">
        <v>0</v>
      </c>
      <c r="O47" s="47"/>
      <c r="P47" s="57"/>
      <c r="Q47" s="54">
        <v>1</v>
      </c>
    </row>
    <row r="48" spans="2:17" ht="16.5">
      <c r="B48" s="13">
        <v>4.7</v>
      </c>
      <c r="C48" s="6" t="s">
        <v>22</v>
      </c>
      <c r="D48" s="44">
        <v>1</v>
      </c>
      <c r="E48" s="3"/>
      <c r="F48" s="44">
        <v>1</v>
      </c>
      <c r="G48" s="37"/>
      <c r="H48" s="37">
        <v>0</v>
      </c>
      <c r="I48" s="37"/>
      <c r="J48" s="44">
        <v>0</v>
      </c>
      <c r="K48" s="44">
        <v>0</v>
      </c>
      <c r="L48" s="44">
        <v>0</v>
      </c>
      <c r="M48" s="44">
        <v>0</v>
      </c>
      <c r="N48" s="47">
        <v>0</v>
      </c>
      <c r="O48" s="47"/>
      <c r="P48" s="57"/>
      <c r="Q48" s="54">
        <v>0</v>
      </c>
    </row>
    <row r="49" spans="2:17" ht="16.5">
      <c r="B49" s="13" t="s">
        <v>73</v>
      </c>
      <c r="C49" s="6" t="s">
        <v>23</v>
      </c>
      <c r="D49" s="44">
        <v>0</v>
      </c>
      <c r="E49" s="3"/>
      <c r="F49" s="44">
        <v>0</v>
      </c>
      <c r="G49" s="37"/>
      <c r="H49" s="37">
        <v>0</v>
      </c>
      <c r="I49" s="37"/>
      <c r="J49" s="44">
        <v>0</v>
      </c>
      <c r="K49" s="44">
        <v>1</v>
      </c>
      <c r="L49" s="44">
        <v>1</v>
      </c>
      <c r="M49" s="44">
        <v>0</v>
      </c>
      <c r="N49" s="47">
        <v>0</v>
      </c>
      <c r="O49" s="47"/>
      <c r="P49" s="57"/>
      <c r="Q49" s="54">
        <v>1</v>
      </c>
    </row>
    <row r="50" spans="2:17" ht="16.5">
      <c r="B50" s="13">
        <v>4.9</v>
      </c>
      <c r="C50" s="6" t="s">
        <v>24</v>
      </c>
      <c r="D50" s="44">
        <v>1</v>
      </c>
      <c r="E50" s="3"/>
      <c r="F50" s="44">
        <v>0</v>
      </c>
      <c r="G50" s="37"/>
      <c r="H50" s="37">
        <v>0</v>
      </c>
      <c r="I50" s="37"/>
      <c r="J50" s="44">
        <v>1</v>
      </c>
      <c r="K50" s="44">
        <v>1</v>
      </c>
      <c r="L50" s="44">
        <v>1</v>
      </c>
      <c r="M50" s="44">
        <v>1</v>
      </c>
      <c r="N50" s="47">
        <v>0</v>
      </c>
      <c r="O50" s="47"/>
      <c r="P50" s="57"/>
      <c r="Q50" s="54">
        <v>0</v>
      </c>
    </row>
    <row r="51" spans="2:3" ht="16.5">
      <c r="B51" s="9"/>
      <c r="C51" s="1"/>
    </row>
    <row r="52" spans="2:17" ht="16.5">
      <c r="B52" s="9"/>
      <c r="C52" s="34" t="s">
        <v>123</v>
      </c>
      <c r="D52" s="42">
        <f aca="true" t="shared" si="0" ref="D52:N52">COUNTIF(D8:D50,-1)</f>
        <v>2</v>
      </c>
      <c r="E52" s="42">
        <f t="shared" si="0"/>
        <v>1</v>
      </c>
      <c r="F52" s="42">
        <f t="shared" si="0"/>
        <v>1</v>
      </c>
      <c r="G52" s="42">
        <f t="shared" si="0"/>
        <v>1</v>
      </c>
      <c r="H52" s="42">
        <f t="shared" si="0"/>
        <v>1</v>
      </c>
      <c r="I52" s="42">
        <f t="shared" si="0"/>
        <v>0</v>
      </c>
      <c r="J52" s="42">
        <f t="shared" si="0"/>
        <v>1</v>
      </c>
      <c r="K52" s="42">
        <f t="shared" si="0"/>
        <v>0</v>
      </c>
      <c r="L52" s="42">
        <f t="shared" si="0"/>
        <v>1</v>
      </c>
      <c r="M52" s="42">
        <f t="shared" si="0"/>
        <v>1</v>
      </c>
      <c r="N52" s="42">
        <f t="shared" si="0"/>
        <v>2</v>
      </c>
      <c r="O52" s="42">
        <f>COUNTIF(O8:O50,-1)</f>
        <v>1</v>
      </c>
      <c r="P52" s="42">
        <f>COUNTIF(P8:P50,-1)</f>
        <v>0</v>
      </c>
      <c r="Q52" s="42">
        <f>COUNTIF(Q8:Q50,-1)</f>
        <v>1</v>
      </c>
    </row>
    <row r="53" spans="2:17" ht="16.5">
      <c r="B53" s="9"/>
      <c r="C53" s="34" t="s">
        <v>124</v>
      </c>
      <c r="D53" s="42">
        <f aca="true" t="shared" si="1" ref="D53:O53">COUNTIF(D8:D50,0)</f>
        <v>8</v>
      </c>
      <c r="E53" s="42">
        <f t="shared" si="1"/>
        <v>11</v>
      </c>
      <c r="F53" s="42">
        <f t="shared" si="1"/>
        <v>11</v>
      </c>
      <c r="G53" s="42">
        <f t="shared" si="1"/>
        <v>12</v>
      </c>
      <c r="H53" s="42">
        <f t="shared" si="1"/>
        <v>11</v>
      </c>
      <c r="I53" s="42">
        <f t="shared" si="1"/>
        <v>13</v>
      </c>
      <c r="J53" s="42">
        <f t="shared" si="1"/>
        <v>14</v>
      </c>
      <c r="K53" s="42">
        <f t="shared" si="1"/>
        <v>6</v>
      </c>
      <c r="L53" s="42">
        <f t="shared" si="1"/>
        <v>5</v>
      </c>
      <c r="M53" s="42">
        <f t="shared" si="1"/>
        <v>9</v>
      </c>
      <c r="N53" s="42">
        <f t="shared" si="1"/>
        <v>10</v>
      </c>
      <c r="O53" s="42">
        <f t="shared" si="1"/>
        <v>12</v>
      </c>
      <c r="P53" s="42">
        <f>COUNTIF(P8:P50,0)</f>
        <v>15</v>
      </c>
      <c r="Q53" s="42">
        <f>COUNTIF(Q8:Q50,0)</f>
        <v>10</v>
      </c>
    </row>
    <row r="54" spans="2:17" ht="16.5">
      <c r="B54" s="9"/>
      <c r="C54" s="34" t="s">
        <v>125</v>
      </c>
      <c r="D54" s="42">
        <f aca="true" t="shared" si="2" ref="D54:O54">COUNTIF(D8:D50,1)</f>
        <v>13</v>
      </c>
      <c r="E54" s="42">
        <f t="shared" si="2"/>
        <v>19</v>
      </c>
      <c r="F54" s="42">
        <f t="shared" si="2"/>
        <v>11</v>
      </c>
      <c r="G54" s="42">
        <f t="shared" si="2"/>
        <v>18</v>
      </c>
      <c r="H54" s="42">
        <f t="shared" si="2"/>
        <v>11</v>
      </c>
      <c r="I54" s="42">
        <f t="shared" si="2"/>
        <v>18</v>
      </c>
      <c r="J54" s="42">
        <f t="shared" si="2"/>
        <v>8</v>
      </c>
      <c r="K54" s="42">
        <f t="shared" si="2"/>
        <v>17</v>
      </c>
      <c r="L54" s="42">
        <f t="shared" si="2"/>
        <v>17</v>
      </c>
      <c r="M54" s="42">
        <f t="shared" si="2"/>
        <v>13</v>
      </c>
      <c r="N54" s="42">
        <f t="shared" si="2"/>
        <v>11</v>
      </c>
      <c r="O54" s="42">
        <f t="shared" si="2"/>
        <v>18</v>
      </c>
      <c r="P54" s="42">
        <f>COUNTIF(P8:P50,1)</f>
        <v>16</v>
      </c>
      <c r="Q54" s="42">
        <f>COUNTIF(Q8:Q50,1)</f>
        <v>12</v>
      </c>
    </row>
    <row r="55" spans="2:3" ht="16.5">
      <c r="B55" s="9"/>
      <c r="C55" s="34"/>
    </row>
    <row r="56" spans="2:15" s="1" customFormat="1" ht="26.25">
      <c r="B56" s="39"/>
      <c r="C56" s="34" t="s">
        <v>126</v>
      </c>
      <c r="D56" s="46" t="s">
        <v>147</v>
      </c>
      <c r="E56" s="46" t="s">
        <v>147</v>
      </c>
      <c r="F56" s="46" t="s">
        <v>134</v>
      </c>
      <c r="G56" s="46" t="s">
        <v>130</v>
      </c>
      <c r="H56" s="46" t="s">
        <v>127</v>
      </c>
      <c r="I56" s="46" t="s">
        <v>127</v>
      </c>
      <c r="J56" s="46"/>
      <c r="K56" s="46" t="s">
        <v>128</v>
      </c>
      <c r="L56" s="46" t="s">
        <v>132</v>
      </c>
      <c r="M56" s="46" t="s">
        <v>131</v>
      </c>
      <c r="N56" s="46" t="s">
        <v>129</v>
      </c>
      <c r="O56" s="46" t="s">
        <v>129</v>
      </c>
    </row>
    <row r="57" spans="2:15" s="1" customFormat="1" ht="16.5">
      <c r="B57" s="39"/>
      <c r="C57" s="34"/>
      <c r="D57" s="46"/>
      <c r="E57" s="46"/>
      <c r="F57" s="46"/>
      <c r="G57" s="46"/>
      <c r="H57" s="46"/>
      <c r="I57" s="46"/>
      <c r="J57" s="46"/>
      <c r="K57" s="46"/>
      <c r="L57" s="46"/>
      <c r="M57" s="46"/>
      <c r="N57" s="46"/>
      <c r="O57" s="46"/>
    </row>
    <row r="58" ht="12.75">
      <c r="C58" s="1"/>
    </row>
    <row r="59" ht="12.75">
      <c r="C59" s="1"/>
    </row>
  </sheetData>
  <mergeCells count="1">
    <mergeCell ref="A1:C1"/>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S68"/>
  <sheetViews>
    <sheetView zoomScale="50" zoomScaleNormal="50" workbookViewId="0" topLeftCell="B1">
      <selection activeCell="B2" sqref="B2"/>
    </sheetView>
  </sheetViews>
  <sheetFormatPr defaultColWidth="9.140625" defaultRowHeight="12.75"/>
  <cols>
    <col min="2" max="2" width="11.8515625" style="0" bestFit="1" customWidth="1"/>
    <col min="3" max="3" width="31.28125" style="0" customWidth="1"/>
    <col min="4" max="4" width="10.00390625" style="42" customWidth="1"/>
    <col min="5" max="5" width="12.57421875" style="42" customWidth="1"/>
    <col min="6" max="6" width="8.28125" style="42" customWidth="1"/>
    <col min="7" max="7" width="8.8515625" style="42" customWidth="1"/>
    <col min="8" max="8" width="12.57421875" style="42" bestFit="1" customWidth="1"/>
    <col min="9" max="9" width="7.7109375" style="42" customWidth="1"/>
    <col min="10" max="10" width="9.421875" style="42" customWidth="1"/>
    <col min="11" max="11" width="12.28125" style="42" customWidth="1"/>
    <col min="12" max="12" width="7.7109375" style="42" customWidth="1"/>
    <col min="13" max="13" width="10.28125" style="42" customWidth="1"/>
    <col min="14" max="14" width="12.57421875" style="42" bestFit="1" customWidth="1"/>
    <col min="15" max="15" width="8.00390625" style="42" customWidth="1"/>
    <col min="16" max="16" width="8.8515625" style="42" customWidth="1"/>
    <col min="17" max="17" width="12.57421875" style="42" bestFit="1" customWidth="1"/>
    <col min="18" max="18" width="8.00390625" style="42" customWidth="1"/>
    <col min="19" max="19" width="9.140625" style="42" customWidth="1"/>
    <col min="20" max="20" width="12.57421875" style="42" bestFit="1" customWidth="1"/>
    <col min="21" max="21" width="7.7109375" style="42" customWidth="1"/>
    <col min="22" max="22" width="10.00390625" style="42" customWidth="1"/>
    <col min="23" max="23" width="9.00390625" style="42" bestFit="1" customWidth="1"/>
    <col min="24" max="25" width="9.00390625" style="42" customWidth="1"/>
    <col min="26" max="26" width="9.7109375" style="42" customWidth="1"/>
    <col min="27" max="27" width="8.8515625" style="42" customWidth="1"/>
    <col min="28" max="28" width="10.57421875" style="42" customWidth="1"/>
    <col min="29" max="29" width="12.00390625" style="42" customWidth="1"/>
    <col min="30" max="30" width="9.7109375" style="42" customWidth="1"/>
    <col min="31" max="31" width="9.421875" style="42" customWidth="1"/>
    <col min="32" max="32" width="10.28125" style="42" bestFit="1" customWidth="1"/>
    <col min="33" max="33" width="10.00390625" style="42" customWidth="1"/>
    <col min="34" max="34" width="9.140625" style="42" customWidth="1"/>
    <col min="35" max="35" width="8.57421875" style="42" bestFit="1" customWidth="1"/>
    <col min="36" max="37" width="8.57421875" style="42" customWidth="1"/>
    <col min="38" max="38" width="8.57421875" style="42" bestFit="1" customWidth="1"/>
    <col min="39" max="40" width="8.57421875" style="42" customWidth="1"/>
  </cols>
  <sheetData>
    <row r="1" spans="1:3" ht="12.75">
      <c r="A1" s="234" t="str">
        <f>'Document Index'!A1</f>
        <v>00245r10P802-15_TG3-Proposal-Evaluations</v>
      </c>
      <c r="B1" s="234"/>
      <c r="C1" s="234"/>
    </row>
    <row r="2" spans="1:3" ht="12.75">
      <c r="A2" s="16"/>
      <c r="B2" s="16"/>
      <c r="C2" s="16"/>
    </row>
    <row r="3" spans="1:45" ht="12.75">
      <c r="A3" s="16"/>
      <c r="B3" s="16"/>
      <c r="C3" s="17" t="s">
        <v>85</v>
      </c>
      <c r="D3" s="77"/>
      <c r="E3" s="64" t="s">
        <v>80</v>
      </c>
      <c r="F3" s="70"/>
      <c r="G3" s="43"/>
      <c r="H3" s="64" t="s">
        <v>84</v>
      </c>
      <c r="I3" s="70"/>
      <c r="J3" s="43"/>
      <c r="K3" s="64" t="s">
        <v>79</v>
      </c>
      <c r="L3" s="70"/>
      <c r="M3" s="43"/>
      <c r="N3" s="64" t="s">
        <v>81</v>
      </c>
      <c r="O3" s="70"/>
      <c r="P3" s="43"/>
      <c r="Q3" s="64" t="s">
        <v>82</v>
      </c>
      <c r="R3" s="70"/>
      <c r="S3" s="43"/>
      <c r="T3" s="64" t="s">
        <v>83</v>
      </c>
      <c r="U3" s="70"/>
      <c r="V3" s="43"/>
      <c r="W3" s="64" t="s">
        <v>86</v>
      </c>
      <c r="X3" s="70"/>
      <c r="Y3" s="43"/>
      <c r="Z3" s="64" t="s">
        <v>87</v>
      </c>
      <c r="AA3" s="70"/>
      <c r="AB3" s="43"/>
      <c r="AC3" s="64" t="s">
        <v>88</v>
      </c>
      <c r="AD3" s="70"/>
      <c r="AE3" s="43"/>
      <c r="AF3" s="64" t="s">
        <v>89</v>
      </c>
      <c r="AG3" s="70"/>
      <c r="AH3" s="43"/>
      <c r="AI3" s="64" t="s">
        <v>90</v>
      </c>
      <c r="AJ3" s="70"/>
      <c r="AK3" s="43"/>
      <c r="AL3" s="64" t="s">
        <v>91</v>
      </c>
      <c r="AM3" s="70"/>
      <c r="AN3" s="43"/>
      <c r="AO3" s="36"/>
      <c r="AP3" s="76"/>
      <c r="AQ3" s="5"/>
      <c r="AR3" s="64"/>
      <c r="AS3" s="70"/>
    </row>
    <row r="4" spans="3:45" ht="16.5">
      <c r="C4" s="12" t="s">
        <v>92</v>
      </c>
      <c r="D4" s="77"/>
      <c r="E4" s="65" t="s">
        <v>26</v>
      </c>
      <c r="F4" s="71"/>
      <c r="G4" s="68"/>
      <c r="H4" s="65" t="s">
        <v>26</v>
      </c>
      <c r="I4" s="71"/>
      <c r="J4" s="68"/>
      <c r="K4" s="73" t="s">
        <v>96</v>
      </c>
      <c r="L4" s="75"/>
      <c r="M4" s="74"/>
      <c r="N4" s="65" t="s">
        <v>27</v>
      </c>
      <c r="O4" s="75"/>
      <c r="P4" s="74"/>
      <c r="Q4" s="73" t="s">
        <v>93</v>
      </c>
      <c r="R4" s="75"/>
      <c r="S4" s="74"/>
      <c r="T4" s="65" t="s">
        <v>25</v>
      </c>
      <c r="U4" s="71"/>
      <c r="V4" s="68"/>
      <c r="W4" s="65" t="s">
        <v>94</v>
      </c>
      <c r="X4" s="71"/>
      <c r="Y4" s="68"/>
      <c r="Z4" s="65" t="s">
        <v>78</v>
      </c>
      <c r="AA4" s="71"/>
      <c r="AB4" s="68"/>
      <c r="AC4" s="73" t="s">
        <v>95</v>
      </c>
      <c r="AD4" s="75"/>
      <c r="AE4" s="74"/>
      <c r="AF4" s="65" t="s">
        <v>28</v>
      </c>
      <c r="AG4" s="71"/>
      <c r="AH4" s="68"/>
      <c r="AI4" s="65" t="s">
        <v>29</v>
      </c>
      <c r="AJ4" s="71"/>
      <c r="AK4" s="68"/>
      <c r="AL4" s="65" t="s">
        <v>29</v>
      </c>
      <c r="AM4" s="71"/>
      <c r="AN4" s="68"/>
      <c r="AO4" s="65" t="s">
        <v>146</v>
      </c>
      <c r="AP4" s="71"/>
      <c r="AQ4" s="68"/>
      <c r="AR4" s="65" t="s">
        <v>146</v>
      </c>
      <c r="AS4" s="71"/>
    </row>
    <row r="5" spans="3:45" ht="16.5">
      <c r="C5" s="12" t="s">
        <v>30</v>
      </c>
      <c r="D5" s="77"/>
      <c r="E5" s="66" t="s">
        <v>18</v>
      </c>
      <c r="F5" s="72"/>
      <c r="G5" s="69"/>
      <c r="H5" s="108" t="s">
        <v>8</v>
      </c>
      <c r="I5" s="72"/>
      <c r="J5" s="69"/>
      <c r="K5" s="66" t="s">
        <v>18</v>
      </c>
      <c r="L5" s="72"/>
      <c r="M5" s="69"/>
      <c r="N5" s="66" t="s">
        <v>8</v>
      </c>
      <c r="O5" s="72"/>
      <c r="P5" s="69"/>
      <c r="Q5" s="66" t="s">
        <v>18</v>
      </c>
      <c r="R5" s="72"/>
      <c r="S5" s="69"/>
      <c r="T5" s="66" t="s">
        <v>8</v>
      </c>
      <c r="U5" s="72"/>
      <c r="V5" s="69"/>
      <c r="W5" s="66" t="s">
        <v>18</v>
      </c>
      <c r="X5" s="72"/>
      <c r="Y5" s="69"/>
      <c r="Z5" s="66" t="s">
        <v>18</v>
      </c>
      <c r="AA5" s="72"/>
      <c r="AB5" s="69"/>
      <c r="AC5" s="66" t="s">
        <v>18</v>
      </c>
      <c r="AD5" s="72"/>
      <c r="AE5" s="69"/>
      <c r="AF5" s="66" t="s">
        <v>18</v>
      </c>
      <c r="AG5" s="72"/>
      <c r="AH5" s="69"/>
      <c r="AI5" s="66" t="s">
        <v>18</v>
      </c>
      <c r="AJ5" s="72"/>
      <c r="AK5" s="69"/>
      <c r="AL5" s="66" t="s">
        <v>8</v>
      </c>
      <c r="AM5" s="72"/>
      <c r="AN5" s="69"/>
      <c r="AO5" s="66" t="s">
        <v>8</v>
      </c>
      <c r="AP5" s="72"/>
      <c r="AQ5" s="69"/>
      <c r="AR5" s="66" t="s">
        <v>18</v>
      </c>
      <c r="AS5" s="72"/>
    </row>
    <row r="6" spans="3:45" ht="16.5">
      <c r="C6" s="12" t="s">
        <v>31</v>
      </c>
      <c r="D6" s="77"/>
      <c r="E6" s="107" t="s">
        <v>105</v>
      </c>
      <c r="F6" s="71"/>
      <c r="G6" s="68"/>
      <c r="H6" s="107" t="s">
        <v>104</v>
      </c>
      <c r="I6" s="71"/>
      <c r="J6" s="68"/>
      <c r="K6" s="67" t="s">
        <v>106</v>
      </c>
      <c r="L6" s="71"/>
      <c r="M6" s="68"/>
      <c r="N6" s="67" t="s">
        <v>107</v>
      </c>
      <c r="O6" s="71"/>
      <c r="P6" s="68"/>
      <c r="Q6" s="107" t="s">
        <v>233</v>
      </c>
      <c r="R6" s="71"/>
      <c r="S6" s="68"/>
      <c r="T6" s="107" t="s">
        <v>227</v>
      </c>
      <c r="U6" s="71"/>
      <c r="V6" s="68"/>
      <c r="W6" s="67" t="s">
        <v>108</v>
      </c>
      <c r="X6" s="71"/>
      <c r="Y6" s="68"/>
      <c r="Z6" s="67" t="s">
        <v>109</v>
      </c>
      <c r="AA6" s="71"/>
      <c r="AB6" s="68"/>
      <c r="AC6" s="67" t="s">
        <v>110</v>
      </c>
      <c r="AD6" s="71"/>
      <c r="AE6" s="68"/>
      <c r="AF6" s="107" t="s">
        <v>234</v>
      </c>
      <c r="AG6" s="71"/>
      <c r="AH6" s="68"/>
      <c r="AI6" s="67" t="s">
        <v>111</v>
      </c>
      <c r="AJ6" s="71"/>
      <c r="AK6" s="68"/>
      <c r="AL6" s="67" t="s">
        <v>111</v>
      </c>
      <c r="AM6" s="71"/>
      <c r="AN6" s="68"/>
      <c r="AO6" s="107" t="s">
        <v>235</v>
      </c>
      <c r="AP6" s="71"/>
      <c r="AQ6" s="68"/>
      <c r="AR6" s="107" t="s">
        <v>235</v>
      </c>
      <c r="AS6" s="71"/>
    </row>
    <row r="7" spans="2:45" ht="15.75">
      <c r="B7" s="4" t="s">
        <v>34</v>
      </c>
      <c r="C7" s="11" t="s">
        <v>0</v>
      </c>
      <c r="D7" s="51">
        <v>-1</v>
      </c>
      <c r="E7" s="43">
        <v>0</v>
      </c>
      <c r="F7" s="18">
        <v>1</v>
      </c>
      <c r="G7" s="43">
        <v>-1</v>
      </c>
      <c r="H7" s="43">
        <v>0</v>
      </c>
      <c r="I7" s="18">
        <v>1</v>
      </c>
      <c r="J7" s="43">
        <v>-1</v>
      </c>
      <c r="K7" s="43">
        <v>0</v>
      </c>
      <c r="L7" s="18">
        <v>1</v>
      </c>
      <c r="M7" s="43">
        <v>-1</v>
      </c>
      <c r="N7" s="43">
        <v>0</v>
      </c>
      <c r="O7" s="18">
        <v>1</v>
      </c>
      <c r="P7" s="43">
        <v>-1</v>
      </c>
      <c r="Q7" s="43">
        <v>0</v>
      </c>
      <c r="R7" s="18">
        <v>1</v>
      </c>
      <c r="S7" s="43">
        <v>-1</v>
      </c>
      <c r="T7" s="43">
        <v>0</v>
      </c>
      <c r="U7" s="18">
        <v>1</v>
      </c>
      <c r="V7" s="43">
        <v>-1</v>
      </c>
      <c r="W7" s="43">
        <v>0</v>
      </c>
      <c r="X7" s="18">
        <v>1</v>
      </c>
      <c r="Y7" s="43">
        <v>-1</v>
      </c>
      <c r="Z7" s="43">
        <v>0</v>
      </c>
      <c r="AA7" s="18">
        <v>1</v>
      </c>
      <c r="AB7" s="43">
        <v>-1</v>
      </c>
      <c r="AC7" s="43">
        <v>0</v>
      </c>
      <c r="AD7" s="18">
        <v>1</v>
      </c>
      <c r="AE7" s="43">
        <v>-1</v>
      </c>
      <c r="AF7" s="43">
        <v>0</v>
      </c>
      <c r="AG7" s="18">
        <v>1</v>
      </c>
      <c r="AH7" s="43">
        <v>-1</v>
      </c>
      <c r="AI7" s="43">
        <v>0</v>
      </c>
      <c r="AJ7" s="18">
        <v>1</v>
      </c>
      <c r="AK7" s="43">
        <v>-1</v>
      </c>
      <c r="AL7" s="43">
        <v>0</v>
      </c>
      <c r="AM7" s="18">
        <v>1</v>
      </c>
      <c r="AN7" s="43">
        <v>-1</v>
      </c>
      <c r="AO7" s="43">
        <v>0</v>
      </c>
      <c r="AP7" s="18">
        <v>1</v>
      </c>
      <c r="AQ7" s="43">
        <v>-1</v>
      </c>
      <c r="AR7" s="43">
        <v>0</v>
      </c>
      <c r="AS7" s="18">
        <v>1</v>
      </c>
    </row>
    <row r="8" spans="1:45" ht="16.5">
      <c r="A8" s="2" t="s">
        <v>32</v>
      </c>
      <c r="B8" s="13">
        <v>2.1</v>
      </c>
      <c r="C8" s="6" t="s">
        <v>1</v>
      </c>
      <c r="D8" s="47">
        <v>3</v>
      </c>
      <c r="E8" s="47">
        <v>4</v>
      </c>
      <c r="F8" s="47">
        <v>4</v>
      </c>
      <c r="G8" s="47">
        <v>4</v>
      </c>
      <c r="H8" s="47">
        <v>3</v>
      </c>
      <c r="I8" s="47">
        <v>3</v>
      </c>
      <c r="J8" s="47">
        <v>7</v>
      </c>
      <c r="K8" s="47">
        <v>3</v>
      </c>
      <c r="L8" s="47">
        <v>0</v>
      </c>
      <c r="M8" s="47">
        <v>0</v>
      </c>
      <c r="N8" s="47">
        <v>8</v>
      </c>
      <c r="O8" s="47">
        <v>2</v>
      </c>
      <c r="P8" s="47">
        <v>1</v>
      </c>
      <c r="Q8" s="47">
        <v>1</v>
      </c>
      <c r="R8" s="47">
        <v>8</v>
      </c>
      <c r="S8" s="47">
        <v>0</v>
      </c>
      <c r="T8" s="47">
        <v>4</v>
      </c>
      <c r="U8" s="47">
        <v>5</v>
      </c>
      <c r="V8" s="47">
        <v>2</v>
      </c>
      <c r="W8" s="47">
        <v>5</v>
      </c>
      <c r="X8" s="47">
        <v>4</v>
      </c>
      <c r="Y8" s="47">
        <v>5</v>
      </c>
      <c r="Z8" s="47">
        <v>1</v>
      </c>
      <c r="AA8" s="47">
        <v>5</v>
      </c>
      <c r="AB8" s="47">
        <v>0</v>
      </c>
      <c r="AC8" s="47">
        <v>7</v>
      </c>
      <c r="AD8" s="47">
        <v>4</v>
      </c>
      <c r="AE8" s="47">
        <v>4</v>
      </c>
      <c r="AF8" s="47">
        <v>4</v>
      </c>
      <c r="AG8" s="47">
        <v>2</v>
      </c>
      <c r="AH8" s="47">
        <v>7</v>
      </c>
      <c r="AI8" s="47">
        <v>3</v>
      </c>
      <c r="AJ8" s="47">
        <v>0</v>
      </c>
      <c r="AK8" s="47">
        <v>4</v>
      </c>
      <c r="AL8" s="47">
        <v>5</v>
      </c>
      <c r="AM8" s="47">
        <v>0</v>
      </c>
      <c r="AN8" s="47"/>
      <c r="AO8" s="47">
        <v>1</v>
      </c>
      <c r="AP8" s="47"/>
      <c r="AQ8" s="79"/>
      <c r="AR8" s="47">
        <v>1</v>
      </c>
      <c r="AS8" s="47"/>
    </row>
    <row r="9" spans="1:45" ht="33">
      <c r="A9" s="8" t="s">
        <v>33</v>
      </c>
      <c r="B9" s="13" t="s">
        <v>37</v>
      </c>
      <c r="C9" s="6" t="s">
        <v>35</v>
      </c>
      <c r="D9" s="47">
        <v>0</v>
      </c>
      <c r="E9" s="47">
        <v>4</v>
      </c>
      <c r="F9" s="47">
        <v>7</v>
      </c>
      <c r="G9" s="47">
        <v>1</v>
      </c>
      <c r="H9" s="47">
        <v>3</v>
      </c>
      <c r="I9" s="47">
        <v>3</v>
      </c>
      <c r="J9" s="47">
        <v>0</v>
      </c>
      <c r="K9" s="47">
        <v>8</v>
      </c>
      <c r="L9" s="47">
        <v>2</v>
      </c>
      <c r="M9" s="47">
        <v>0</v>
      </c>
      <c r="N9" s="47">
        <v>6</v>
      </c>
      <c r="O9" s="47">
        <v>0</v>
      </c>
      <c r="P9" s="47">
        <v>4</v>
      </c>
      <c r="Q9" s="47">
        <v>1</v>
      </c>
      <c r="R9" s="47">
        <v>5</v>
      </c>
      <c r="S9" s="47">
        <v>3</v>
      </c>
      <c r="T9" s="47">
        <v>1</v>
      </c>
      <c r="U9" s="47">
        <v>2</v>
      </c>
      <c r="V9" s="47">
        <v>0</v>
      </c>
      <c r="W9" s="47">
        <v>2</v>
      </c>
      <c r="X9" s="47">
        <v>9</v>
      </c>
      <c r="Y9" s="47">
        <v>0</v>
      </c>
      <c r="Z9" s="47">
        <v>11</v>
      </c>
      <c r="AA9" s="47">
        <v>0</v>
      </c>
      <c r="AB9" s="47">
        <v>0</v>
      </c>
      <c r="AC9" s="37">
        <v>1</v>
      </c>
      <c r="AD9" s="37">
        <v>10</v>
      </c>
      <c r="AE9" s="37">
        <v>2</v>
      </c>
      <c r="AF9" s="47">
        <v>3</v>
      </c>
      <c r="AG9" s="47">
        <v>5</v>
      </c>
      <c r="AH9" s="47">
        <v>2</v>
      </c>
      <c r="AI9" s="47">
        <v>2</v>
      </c>
      <c r="AJ9" s="47">
        <v>6</v>
      </c>
      <c r="AK9" s="47">
        <v>2</v>
      </c>
      <c r="AL9" s="47">
        <v>1</v>
      </c>
      <c r="AM9" s="47">
        <v>2</v>
      </c>
      <c r="AN9" s="47"/>
      <c r="AO9" s="47">
        <v>1</v>
      </c>
      <c r="AP9" s="47"/>
      <c r="AQ9" s="79"/>
      <c r="AR9" s="47">
        <v>1</v>
      </c>
      <c r="AS9" s="47"/>
    </row>
    <row r="10" spans="2:45" ht="16.5">
      <c r="B10" s="13" t="s">
        <v>38</v>
      </c>
      <c r="C10" s="6" t="s">
        <v>36</v>
      </c>
      <c r="D10" s="47">
        <v>0</v>
      </c>
      <c r="E10" s="47">
        <v>3</v>
      </c>
      <c r="F10" s="47">
        <v>7</v>
      </c>
      <c r="G10" s="47">
        <v>1</v>
      </c>
      <c r="H10" s="47">
        <v>3</v>
      </c>
      <c r="I10" s="47">
        <v>3</v>
      </c>
      <c r="J10" s="47">
        <v>0</v>
      </c>
      <c r="K10" s="47">
        <v>3</v>
      </c>
      <c r="L10" s="47">
        <v>7</v>
      </c>
      <c r="M10" s="47">
        <v>0</v>
      </c>
      <c r="N10" s="47">
        <v>6</v>
      </c>
      <c r="O10" s="47">
        <v>0</v>
      </c>
      <c r="P10" s="47">
        <v>4</v>
      </c>
      <c r="Q10" s="47">
        <v>1</v>
      </c>
      <c r="R10" s="47">
        <v>5</v>
      </c>
      <c r="S10" s="47">
        <v>3</v>
      </c>
      <c r="T10" s="47">
        <v>0</v>
      </c>
      <c r="U10" s="47">
        <v>2</v>
      </c>
      <c r="V10" s="47">
        <v>0</v>
      </c>
      <c r="W10" s="47">
        <v>2</v>
      </c>
      <c r="X10" s="47">
        <v>9</v>
      </c>
      <c r="Y10" s="47">
        <v>0</v>
      </c>
      <c r="Z10" s="47">
        <v>11</v>
      </c>
      <c r="AA10" s="47">
        <v>0</v>
      </c>
      <c r="AB10" s="47">
        <v>0</v>
      </c>
      <c r="AC10" s="47">
        <v>1</v>
      </c>
      <c r="AD10" s="47">
        <v>10</v>
      </c>
      <c r="AE10" s="47">
        <v>0</v>
      </c>
      <c r="AF10" s="47">
        <v>10</v>
      </c>
      <c r="AG10" s="47">
        <v>0</v>
      </c>
      <c r="AH10" s="47">
        <v>2</v>
      </c>
      <c r="AI10" s="47">
        <v>1</v>
      </c>
      <c r="AJ10" s="47">
        <v>7</v>
      </c>
      <c r="AK10" s="47">
        <v>2</v>
      </c>
      <c r="AL10" s="47">
        <v>1</v>
      </c>
      <c r="AM10" s="47">
        <v>2</v>
      </c>
      <c r="AN10" s="47"/>
      <c r="AO10" s="47">
        <v>1</v>
      </c>
      <c r="AP10" s="47"/>
      <c r="AQ10" s="79"/>
      <c r="AR10" s="47"/>
      <c r="AS10" s="47">
        <v>1</v>
      </c>
    </row>
    <row r="11" spans="2:45" ht="16.5">
      <c r="B11" s="13" t="s">
        <v>42</v>
      </c>
      <c r="C11" s="6" t="s">
        <v>39</v>
      </c>
      <c r="D11" s="47">
        <v>0</v>
      </c>
      <c r="E11" s="47">
        <v>10</v>
      </c>
      <c r="F11" s="47">
        <v>0</v>
      </c>
      <c r="G11" s="47">
        <v>1</v>
      </c>
      <c r="H11" s="47">
        <v>6</v>
      </c>
      <c r="I11" s="47">
        <v>0</v>
      </c>
      <c r="J11" s="47">
        <v>0</v>
      </c>
      <c r="K11" s="47">
        <v>3</v>
      </c>
      <c r="L11" s="47">
        <v>7</v>
      </c>
      <c r="M11" s="47">
        <v>0</v>
      </c>
      <c r="N11" s="47">
        <v>6</v>
      </c>
      <c r="O11" s="47">
        <v>0</v>
      </c>
      <c r="P11" s="47">
        <v>3</v>
      </c>
      <c r="Q11" s="47">
        <v>2</v>
      </c>
      <c r="R11" s="47">
        <v>5</v>
      </c>
      <c r="S11" s="47">
        <v>3</v>
      </c>
      <c r="T11" s="47">
        <v>0</v>
      </c>
      <c r="U11" s="47">
        <v>2</v>
      </c>
      <c r="V11" s="47">
        <v>0</v>
      </c>
      <c r="W11" s="47">
        <v>11</v>
      </c>
      <c r="X11" s="47">
        <v>0</v>
      </c>
      <c r="Y11" s="47">
        <v>0</v>
      </c>
      <c r="Z11" s="47">
        <v>1</v>
      </c>
      <c r="AA11" s="47">
        <v>10</v>
      </c>
      <c r="AB11" s="47">
        <v>0</v>
      </c>
      <c r="AC11" s="47">
        <v>0</v>
      </c>
      <c r="AD11" s="47">
        <v>11</v>
      </c>
      <c r="AE11" s="47">
        <v>0</v>
      </c>
      <c r="AF11" s="47">
        <v>5</v>
      </c>
      <c r="AG11" s="47">
        <v>5</v>
      </c>
      <c r="AH11" s="47">
        <v>2</v>
      </c>
      <c r="AI11" s="47">
        <v>1</v>
      </c>
      <c r="AJ11" s="47">
        <v>7</v>
      </c>
      <c r="AK11" s="47">
        <v>2</v>
      </c>
      <c r="AL11" s="47">
        <v>1</v>
      </c>
      <c r="AM11" s="47">
        <v>2</v>
      </c>
      <c r="AN11" s="47"/>
      <c r="AO11" s="47"/>
      <c r="AP11" s="47">
        <v>1</v>
      </c>
      <c r="AQ11" s="79"/>
      <c r="AR11" s="47">
        <v>1</v>
      </c>
      <c r="AS11" s="47"/>
    </row>
    <row r="12" spans="2:45" ht="16.5">
      <c r="B12" s="13" t="s">
        <v>43</v>
      </c>
      <c r="C12" s="6" t="s">
        <v>40</v>
      </c>
      <c r="D12" s="47">
        <v>0</v>
      </c>
      <c r="E12" s="47">
        <v>2</v>
      </c>
      <c r="F12" s="47">
        <v>8</v>
      </c>
      <c r="G12" s="47">
        <v>0</v>
      </c>
      <c r="H12" s="47">
        <v>3</v>
      </c>
      <c r="I12" s="47">
        <v>7</v>
      </c>
      <c r="J12" s="47">
        <v>0</v>
      </c>
      <c r="K12" s="47">
        <v>1</v>
      </c>
      <c r="L12" s="47">
        <v>9</v>
      </c>
      <c r="M12" s="47">
        <v>0</v>
      </c>
      <c r="N12" s="47">
        <v>3</v>
      </c>
      <c r="O12" s="47">
        <v>7</v>
      </c>
      <c r="P12" s="47">
        <v>2</v>
      </c>
      <c r="Q12" s="47">
        <v>3</v>
      </c>
      <c r="R12" s="47">
        <v>5</v>
      </c>
      <c r="S12" s="47">
        <v>0</v>
      </c>
      <c r="T12" s="47">
        <v>0</v>
      </c>
      <c r="U12" s="47">
        <v>8</v>
      </c>
      <c r="V12" s="47">
        <v>2</v>
      </c>
      <c r="W12" s="47">
        <v>8</v>
      </c>
      <c r="X12" s="47">
        <v>0</v>
      </c>
      <c r="Y12" s="47">
        <v>0</v>
      </c>
      <c r="Z12" s="47">
        <v>2</v>
      </c>
      <c r="AA12" s="47">
        <v>9</v>
      </c>
      <c r="AB12" s="47">
        <v>0</v>
      </c>
      <c r="AC12" s="47">
        <v>2</v>
      </c>
      <c r="AD12" s="47">
        <v>9</v>
      </c>
      <c r="AE12" s="47">
        <v>0</v>
      </c>
      <c r="AF12" s="47">
        <v>5</v>
      </c>
      <c r="AG12" s="47">
        <v>5</v>
      </c>
      <c r="AH12" s="47">
        <v>2</v>
      </c>
      <c r="AI12" s="47">
        <v>1</v>
      </c>
      <c r="AJ12" s="47">
        <v>7</v>
      </c>
      <c r="AK12" s="47">
        <v>0</v>
      </c>
      <c r="AL12" s="47">
        <v>2</v>
      </c>
      <c r="AM12" s="47">
        <v>7</v>
      </c>
      <c r="AN12" s="47"/>
      <c r="AO12" s="47"/>
      <c r="AP12" s="47">
        <v>1</v>
      </c>
      <c r="AQ12" s="79"/>
      <c r="AR12" s="47"/>
      <c r="AS12" s="47">
        <v>1</v>
      </c>
    </row>
    <row r="13" spans="2:45" ht="16.5">
      <c r="B13" s="13" t="s">
        <v>44</v>
      </c>
      <c r="C13" s="6" t="s">
        <v>41</v>
      </c>
      <c r="D13" s="47">
        <v>0</v>
      </c>
      <c r="E13" s="47">
        <v>8</v>
      </c>
      <c r="F13" s="47">
        <v>2</v>
      </c>
      <c r="G13" s="47">
        <v>0</v>
      </c>
      <c r="H13" s="47">
        <v>5</v>
      </c>
      <c r="I13" s="47">
        <v>2</v>
      </c>
      <c r="J13" s="47">
        <v>1</v>
      </c>
      <c r="K13" s="47">
        <v>0</v>
      </c>
      <c r="L13" s="47">
        <v>9</v>
      </c>
      <c r="M13" s="47">
        <v>0</v>
      </c>
      <c r="N13" s="47">
        <v>3</v>
      </c>
      <c r="O13" s="47">
        <v>3</v>
      </c>
      <c r="P13" s="47">
        <v>0</v>
      </c>
      <c r="Q13" s="47">
        <v>10</v>
      </c>
      <c r="R13" s="47">
        <v>0</v>
      </c>
      <c r="S13" s="47">
        <v>0</v>
      </c>
      <c r="T13" s="47">
        <v>5</v>
      </c>
      <c r="U13" s="47">
        <v>0</v>
      </c>
      <c r="V13" s="47">
        <v>2</v>
      </c>
      <c r="W13" s="47">
        <v>9</v>
      </c>
      <c r="X13" s="47">
        <v>0</v>
      </c>
      <c r="Y13" s="47">
        <v>1</v>
      </c>
      <c r="Z13" s="47">
        <v>0</v>
      </c>
      <c r="AA13" s="47">
        <v>10</v>
      </c>
      <c r="AB13" s="47">
        <v>0</v>
      </c>
      <c r="AC13" s="47">
        <v>1</v>
      </c>
      <c r="AD13" s="47">
        <v>10</v>
      </c>
      <c r="AE13" s="47">
        <v>0</v>
      </c>
      <c r="AF13" s="47">
        <v>5</v>
      </c>
      <c r="AG13" s="47">
        <v>5</v>
      </c>
      <c r="AH13" s="47">
        <v>0</v>
      </c>
      <c r="AI13" s="47">
        <v>1</v>
      </c>
      <c r="AJ13" s="47">
        <v>9</v>
      </c>
      <c r="AK13" s="47">
        <v>0</v>
      </c>
      <c r="AL13" s="47">
        <v>1</v>
      </c>
      <c r="AM13" s="47">
        <v>4</v>
      </c>
      <c r="AN13" s="47"/>
      <c r="AO13" s="47">
        <v>1</v>
      </c>
      <c r="AP13" s="47"/>
      <c r="AQ13" s="79"/>
      <c r="AR13" s="47">
        <v>1</v>
      </c>
      <c r="AS13" s="47"/>
    </row>
    <row r="14" spans="2:45" ht="16.5">
      <c r="B14" s="13">
        <v>2.3</v>
      </c>
      <c r="C14" s="6" t="s">
        <v>2</v>
      </c>
      <c r="D14" s="47">
        <v>6</v>
      </c>
      <c r="E14" s="47">
        <v>4</v>
      </c>
      <c r="F14" s="47">
        <v>0</v>
      </c>
      <c r="G14" s="47">
        <v>8</v>
      </c>
      <c r="H14" s="47">
        <v>2</v>
      </c>
      <c r="I14" s="47">
        <v>0</v>
      </c>
      <c r="J14" s="47">
        <v>8</v>
      </c>
      <c r="K14" s="47">
        <v>2</v>
      </c>
      <c r="L14" s="47">
        <v>0</v>
      </c>
      <c r="M14" s="47">
        <v>6</v>
      </c>
      <c r="N14" s="47">
        <v>4</v>
      </c>
      <c r="O14" s="47">
        <v>0</v>
      </c>
      <c r="P14" s="47">
        <v>1</v>
      </c>
      <c r="Q14" s="47">
        <v>9</v>
      </c>
      <c r="R14" s="47">
        <v>0</v>
      </c>
      <c r="S14" s="47">
        <v>1</v>
      </c>
      <c r="T14" s="47">
        <v>7</v>
      </c>
      <c r="U14" s="47">
        <v>0</v>
      </c>
      <c r="V14" s="47">
        <v>5</v>
      </c>
      <c r="W14" s="47">
        <v>6</v>
      </c>
      <c r="X14" s="47">
        <v>0</v>
      </c>
      <c r="Y14" s="47">
        <v>4</v>
      </c>
      <c r="Z14" s="47">
        <v>7</v>
      </c>
      <c r="AA14" s="47">
        <v>0</v>
      </c>
      <c r="AB14" s="47">
        <v>5</v>
      </c>
      <c r="AC14" s="47">
        <v>6</v>
      </c>
      <c r="AD14" s="47">
        <v>0</v>
      </c>
      <c r="AE14" s="47">
        <v>4</v>
      </c>
      <c r="AF14" s="47">
        <v>6</v>
      </c>
      <c r="AG14" s="47">
        <v>0</v>
      </c>
      <c r="AH14" s="47">
        <v>10</v>
      </c>
      <c r="AI14" s="47">
        <v>0</v>
      </c>
      <c r="AJ14" s="47">
        <v>0</v>
      </c>
      <c r="AK14" s="47">
        <v>9</v>
      </c>
      <c r="AL14" s="47">
        <v>0</v>
      </c>
      <c r="AM14" s="47">
        <v>0</v>
      </c>
      <c r="AN14" s="47">
        <v>1</v>
      </c>
      <c r="AO14" s="47"/>
      <c r="AP14" s="47"/>
      <c r="AQ14" s="79"/>
      <c r="AR14" s="47">
        <v>1</v>
      </c>
      <c r="AS14" s="47"/>
    </row>
    <row r="15" spans="2:45" ht="16.5">
      <c r="B15" s="13" t="s">
        <v>45</v>
      </c>
      <c r="C15" s="6" t="s">
        <v>3</v>
      </c>
      <c r="D15" s="47">
        <v>0</v>
      </c>
      <c r="E15" s="47">
        <v>2</v>
      </c>
      <c r="F15" s="47">
        <v>9</v>
      </c>
      <c r="G15" s="47">
        <v>0</v>
      </c>
      <c r="H15" s="47">
        <v>2</v>
      </c>
      <c r="I15" s="47">
        <v>8</v>
      </c>
      <c r="J15" s="47">
        <v>0</v>
      </c>
      <c r="K15" s="47">
        <v>5</v>
      </c>
      <c r="L15" s="47">
        <v>5</v>
      </c>
      <c r="M15" s="47">
        <v>0</v>
      </c>
      <c r="N15" s="47">
        <v>1</v>
      </c>
      <c r="O15" s="47">
        <v>9</v>
      </c>
      <c r="P15" s="47">
        <v>0</v>
      </c>
      <c r="Q15" s="47">
        <v>2</v>
      </c>
      <c r="R15" s="47">
        <v>8</v>
      </c>
      <c r="S15" s="47">
        <v>0</v>
      </c>
      <c r="T15" s="47">
        <v>2</v>
      </c>
      <c r="U15" s="47">
        <v>7</v>
      </c>
      <c r="V15" s="47">
        <v>2</v>
      </c>
      <c r="W15" s="47">
        <v>3</v>
      </c>
      <c r="X15" s="47">
        <v>6</v>
      </c>
      <c r="Y15" s="47">
        <v>1</v>
      </c>
      <c r="Z15" s="47">
        <v>1</v>
      </c>
      <c r="AA15" s="47">
        <v>9</v>
      </c>
      <c r="AB15" s="47">
        <v>1</v>
      </c>
      <c r="AC15" s="47">
        <v>4</v>
      </c>
      <c r="AD15" s="47">
        <v>6</v>
      </c>
      <c r="AE15" s="47">
        <v>1</v>
      </c>
      <c r="AF15" s="47">
        <v>3</v>
      </c>
      <c r="AG15" s="47">
        <v>6</v>
      </c>
      <c r="AH15" s="47">
        <v>0</v>
      </c>
      <c r="AI15" s="47">
        <v>4</v>
      </c>
      <c r="AJ15" s="47">
        <v>6</v>
      </c>
      <c r="AK15" s="47">
        <v>0</v>
      </c>
      <c r="AL15" s="47">
        <v>4</v>
      </c>
      <c r="AM15" s="47">
        <v>5</v>
      </c>
      <c r="AN15" s="47"/>
      <c r="AO15" s="47">
        <v>1</v>
      </c>
      <c r="AP15" s="47"/>
      <c r="AQ15" s="79"/>
      <c r="AR15" s="47">
        <v>1</v>
      </c>
      <c r="AS15" s="47"/>
    </row>
    <row r="16" spans="2:45" ht="16.5">
      <c r="B16" s="13" t="s">
        <v>46</v>
      </c>
      <c r="C16" s="6" t="s">
        <v>4</v>
      </c>
      <c r="D16" s="47">
        <v>0</v>
      </c>
      <c r="E16" s="47">
        <v>4</v>
      </c>
      <c r="F16" s="47">
        <v>7</v>
      </c>
      <c r="G16" s="47">
        <v>1</v>
      </c>
      <c r="H16" s="47">
        <v>3</v>
      </c>
      <c r="I16" s="47">
        <v>6</v>
      </c>
      <c r="J16" s="47">
        <v>0</v>
      </c>
      <c r="K16" s="47">
        <v>5</v>
      </c>
      <c r="L16" s="47">
        <v>6</v>
      </c>
      <c r="M16" s="47">
        <v>0</v>
      </c>
      <c r="N16" s="47">
        <v>1</v>
      </c>
      <c r="O16" s="47">
        <v>9</v>
      </c>
      <c r="P16" s="47">
        <v>1</v>
      </c>
      <c r="Q16" s="47">
        <v>1</v>
      </c>
      <c r="R16" s="47">
        <v>8</v>
      </c>
      <c r="S16" s="47">
        <v>1</v>
      </c>
      <c r="T16" s="47">
        <v>1</v>
      </c>
      <c r="U16" s="47">
        <v>7</v>
      </c>
      <c r="V16" s="47">
        <v>2</v>
      </c>
      <c r="W16" s="47">
        <v>6</v>
      </c>
      <c r="X16" s="47">
        <v>3</v>
      </c>
      <c r="Y16" s="47">
        <v>1</v>
      </c>
      <c r="Z16" s="47">
        <v>1</v>
      </c>
      <c r="AA16" s="47">
        <v>9</v>
      </c>
      <c r="AB16" s="47">
        <v>2</v>
      </c>
      <c r="AC16" s="47">
        <v>3</v>
      </c>
      <c r="AD16" s="47">
        <v>6</v>
      </c>
      <c r="AE16" s="47">
        <v>1</v>
      </c>
      <c r="AF16" s="47">
        <v>3</v>
      </c>
      <c r="AG16" s="47">
        <v>6</v>
      </c>
      <c r="AH16" s="47">
        <v>0</v>
      </c>
      <c r="AI16" s="47">
        <v>4</v>
      </c>
      <c r="AJ16" s="47">
        <v>6</v>
      </c>
      <c r="AK16" s="47">
        <v>0</v>
      </c>
      <c r="AL16" s="47">
        <v>4</v>
      </c>
      <c r="AM16" s="47">
        <v>5</v>
      </c>
      <c r="AN16" s="47"/>
      <c r="AO16" s="47">
        <v>1</v>
      </c>
      <c r="AP16" s="47"/>
      <c r="AQ16" s="79"/>
      <c r="AR16" s="47">
        <v>1</v>
      </c>
      <c r="AS16" s="47"/>
    </row>
    <row r="17" spans="2:45" ht="16.5">
      <c r="B17" s="13" t="s">
        <v>47</v>
      </c>
      <c r="C17" s="6" t="s">
        <v>5</v>
      </c>
      <c r="D17" s="47">
        <v>9</v>
      </c>
      <c r="E17" s="47">
        <v>1</v>
      </c>
      <c r="F17" s="47">
        <v>0</v>
      </c>
      <c r="G17" s="47">
        <v>5</v>
      </c>
      <c r="H17" s="47">
        <v>2</v>
      </c>
      <c r="I17" s="47">
        <v>0</v>
      </c>
      <c r="J17" s="47">
        <v>4</v>
      </c>
      <c r="K17" s="47">
        <v>7</v>
      </c>
      <c r="L17" s="47">
        <v>0</v>
      </c>
      <c r="M17" s="47">
        <v>0</v>
      </c>
      <c r="N17" s="47">
        <v>6</v>
      </c>
      <c r="O17" s="47">
        <v>0</v>
      </c>
      <c r="P17" s="47">
        <v>0</v>
      </c>
      <c r="Q17" s="47">
        <v>10</v>
      </c>
      <c r="R17" s="47">
        <v>0</v>
      </c>
      <c r="S17" s="47">
        <v>0</v>
      </c>
      <c r="T17" s="47">
        <v>5</v>
      </c>
      <c r="U17" s="47">
        <v>0</v>
      </c>
      <c r="V17" s="47">
        <v>0</v>
      </c>
      <c r="W17" s="47">
        <v>11</v>
      </c>
      <c r="X17" s="47">
        <v>0</v>
      </c>
      <c r="Y17" s="47">
        <v>1</v>
      </c>
      <c r="Z17" s="47">
        <v>10</v>
      </c>
      <c r="AA17" s="47">
        <v>0</v>
      </c>
      <c r="AB17" s="47">
        <v>11</v>
      </c>
      <c r="AC17" s="37">
        <v>0</v>
      </c>
      <c r="AD17" s="37">
        <v>0</v>
      </c>
      <c r="AE17" s="37">
        <v>5</v>
      </c>
      <c r="AF17" s="37">
        <v>5</v>
      </c>
      <c r="AG17" s="37">
        <v>0</v>
      </c>
      <c r="AH17" s="37">
        <v>3</v>
      </c>
      <c r="AI17" s="47">
        <v>7</v>
      </c>
      <c r="AJ17" s="47">
        <v>0</v>
      </c>
      <c r="AK17" s="47">
        <v>0</v>
      </c>
      <c r="AL17" s="47">
        <v>5</v>
      </c>
      <c r="AM17" s="47">
        <v>0</v>
      </c>
      <c r="AN17" s="47"/>
      <c r="AO17" s="47">
        <v>1</v>
      </c>
      <c r="AP17" s="47"/>
      <c r="AQ17" s="79"/>
      <c r="AR17" s="47">
        <v>1</v>
      </c>
      <c r="AS17" s="47"/>
    </row>
    <row r="18" spans="2:45" ht="16.5">
      <c r="B18" s="25" t="s">
        <v>48</v>
      </c>
      <c r="C18" s="26" t="s">
        <v>6</v>
      </c>
      <c r="D18" s="47">
        <v>1</v>
      </c>
      <c r="E18" s="47">
        <v>3</v>
      </c>
      <c r="F18" s="47">
        <v>7</v>
      </c>
      <c r="G18" s="47">
        <v>1</v>
      </c>
      <c r="H18" s="47">
        <v>3</v>
      </c>
      <c r="I18" s="47">
        <v>6</v>
      </c>
      <c r="J18" s="47">
        <v>0</v>
      </c>
      <c r="K18" s="47">
        <v>7</v>
      </c>
      <c r="L18" s="47">
        <v>4</v>
      </c>
      <c r="M18" s="47">
        <v>0</v>
      </c>
      <c r="N18" s="47">
        <v>2</v>
      </c>
      <c r="O18" s="47">
        <v>8</v>
      </c>
      <c r="P18" s="47">
        <v>2</v>
      </c>
      <c r="Q18" s="37">
        <v>3</v>
      </c>
      <c r="R18" s="37">
        <v>5</v>
      </c>
      <c r="S18" s="37">
        <v>1</v>
      </c>
      <c r="T18" s="47">
        <v>0</v>
      </c>
      <c r="U18" s="47">
        <v>8</v>
      </c>
      <c r="V18" s="47">
        <v>2</v>
      </c>
      <c r="W18" s="47">
        <v>6</v>
      </c>
      <c r="X18" s="47">
        <v>3</v>
      </c>
      <c r="Y18" s="47">
        <v>2</v>
      </c>
      <c r="Z18" s="47">
        <v>4</v>
      </c>
      <c r="AA18" s="47">
        <v>5</v>
      </c>
      <c r="AB18" s="47">
        <v>5</v>
      </c>
      <c r="AC18" s="47">
        <v>4</v>
      </c>
      <c r="AD18" s="47">
        <v>2</v>
      </c>
      <c r="AE18" s="47">
        <v>1</v>
      </c>
      <c r="AF18" s="47">
        <v>6</v>
      </c>
      <c r="AG18" s="47">
        <v>3</v>
      </c>
      <c r="AH18" s="47">
        <v>0</v>
      </c>
      <c r="AI18" s="47">
        <v>6</v>
      </c>
      <c r="AJ18" s="47">
        <v>4</v>
      </c>
      <c r="AK18" s="47">
        <v>0</v>
      </c>
      <c r="AL18" s="47">
        <v>4</v>
      </c>
      <c r="AM18" s="47">
        <v>5</v>
      </c>
      <c r="AN18" s="47"/>
      <c r="AO18" s="47">
        <v>1</v>
      </c>
      <c r="AP18" s="47"/>
      <c r="AQ18" s="79"/>
      <c r="AR18" s="47"/>
      <c r="AS18" s="47">
        <v>1</v>
      </c>
    </row>
    <row r="19" spans="2:45" ht="16.5">
      <c r="B19" s="13">
        <v>2.5</v>
      </c>
      <c r="C19" s="6" t="s">
        <v>7</v>
      </c>
      <c r="D19" s="78">
        <v>0</v>
      </c>
      <c r="E19" s="78">
        <v>4</v>
      </c>
      <c r="F19" s="78">
        <v>7</v>
      </c>
      <c r="G19" s="78">
        <v>1</v>
      </c>
      <c r="H19" s="47">
        <v>3</v>
      </c>
      <c r="I19" s="47">
        <v>6</v>
      </c>
      <c r="J19" s="47">
        <v>2</v>
      </c>
      <c r="K19" s="47">
        <v>2</v>
      </c>
      <c r="L19" s="47">
        <v>7</v>
      </c>
      <c r="M19" s="47">
        <v>0</v>
      </c>
      <c r="N19" s="47">
        <v>4</v>
      </c>
      <c r="O19" s="47">
        <v>5</v>
      </c>
      <c r="P19" s="47">
        <v>1</v>
      </c>
      <c r="Q19" s="47">
        <v>3</v>
      </c>
      <c r="R19" s="47">
        <v>6</v>
      </c>
      <c r="S19" s="47">
        <v>1</v>
      </c>
      <c r="T19" s="47">
        <v>3</v>
      </c>
      <c r="U19" s="47">
        <v>5</v>
      </c>
      <c r="V19" s="47">
        <v>1</v>
      </c>
      <c r="W19" s="47">
        <v>2</v>
      </c>
      <c r="X19" s="47">
        <v>8</v>
      </c>
      <c r="Y19" s="47">
        <v>0</v>
      </c>
      <c r="Z19" s="47">
        <v>1</v>
      </c>
      <c r="AA19" s="47">
        <v>10</v>
      </c>
      <c r="AB19" s="47">
        <v>0</v>
      </c>
      <c r="AC19" s="47">
        <v>2</v>
      </c>
      <c r="AD19" s="47">
        <v>9</v>
      </c>
      <c r="AE19" s="47">
        <v>2</v>
      </c>
      <c r="AF19" s="47">
        <v>3</v>
      </c>
      <c r="AG19" s="47">
        <v>5</v>
      </c>
      <c r="AH19" s="47">
        <v>0</v>
      </c>
      <c r="AI19" s="47">
        <v>4</v>
      </c>
      <c r="AJ19" s="47">
        <v>6</v>
      </c>
      <c r="AK19" s="47">
        <v>0</v>
      </c>
      <c r="AL19" s="47">
        <v>4</v>
      </c>
      <c r="AM19" s="47">
        <v>5</v>
      </c>
      <c r="AN19" s="47"/>
      <c r="AO19" s="47">
        <v>1</v>
      </c>
      <c r="AP19" s="47"/>
      <c r="AQ19" s="79"/>
      <c r="AR19" s="47"/>
      <c r="AS19" s="47">
        <v>1</v>
      </c>
    </row>
    <row r="20" spans="2:45" ht="16.5">
      <c r="B20" s="27">
        <v>2.6</v>
      </c>
      <c r="C20" s="28" t="s">
        <v>97</v>
      </c>
      <c r="D20" s="78">
        <v>0</v>
      </c>
      <c r="E20" s="78">
        <v>11</v>
      </c>
      <c r="F20" s="78">
        <v>0</v>
      </c>
      <c r="G20" s="78">
        <v>0</v>
      </c>
      <c r="H20" s="47">
        <v>10</v>
      </c>
      <c r="I20" s="47">
        <v>0</v>
      </c>
      <c r="J20" s="47">
        <v>0</v>
      </c>
      <c r="K20" s="47">
        <v>11</v>
      </c>
      <c r="L20" s="47">
        <v>0</v>
      </c>
      <c r="M20" s="47">
        <v>0</v>
      </c>
      <c r="N20" s="47">
        <v>10</v>
      </c>
      <c r="O20" s="47">
        <v>0</v>
      </c>
      <c r="P20" s="47">
        <v>0</v>
      </c>
      <c r="Q20" s="47">
        <v>10</v>
      </c>
      <c r="R20" s="47">
        <v>0</v>
      </c>
      <c r="S20" s="47">
        <v>0</v>
      </c>
      <c r="T20" s="47">
        <v>9</v>
      </c>
      <c r="U20" s="47">
        <v>0</v>
      </c>
      <c r="V20" s="47">
        <v>0</v>
      </c>
      <c r="W20" s="47">
        <v>11</v>
      </c>
      <c r="X20" s="47">
        <v>0</v>
      </c>
      <c r="Y20" s="47">
        <v>0</v>
      </c>
      <c r="Z20" s="47">
        <v>9</v>
      </c>
      <c r="AA20" s="47">
        <v>2</v>
      </c>
      <c r="AB20" s="47">
        <v>0</v>
      </c>
      <c r="AC20" s="47">
        <v>1</v>
      </c>
      <c r="AD20" s="47">
        <v>10</v>
      </c>
      <c r="AE20" s="47">
        <v>0</v>
      </c>
      <c r="AF20" s="47">
        <v>10</v>
      </c>
      <c r="AG20" s="47">
        <v>0</v>
      </c>
      <c r="AH20" s="47">
        <v>0</v>
      </c>
      <c r="AI20" s="47">
        <v>10</v>
      </c>
      <c r="AJ20" s="47">
        <v>0</v>
      </c>
      <c r="AK20" s="47">
        <v>0</v>
      </c>
      <c r="AL20" s="47">
        <v>9</v>
      </c>
      <c r="AM20" s="47">
        <v>0</v>
      </c>
      <c r="AN20" s="47"/>
      <c r="AO20" s="47">
        <v>1</v>
      </c>
      <c r="AP20" s="47"/>
      <c r="AQ20" s="79"/>
      <c r="AR20" s="47">
        <v>1</v>
      </c>
      <c r="AS20" s="47"/>
    </row>
    <row r="21" spans="2:45" ht="16.5">
      <c r="B21" s="9"/>
      <c r="C21" s="7"/>
      <c r="D21" s="92"/>
      <c r="E21" s="93"/>
      <c r="F21" s="93"/>
      <c r="G21" s="92"/>
      <c r="H21" s="48"/>
      <c r="I21" s="48"/>
      <c r="J21" s="92"/>
      <c r="K21" s="48"/>
      <c r="L21" s="48"/>
      <c r="M21" s="92"/>
      <c r="N21" s="48"/>
      <c r="O21" s="48"/>
      <c r="P21" s="92"/>
      <c r="Q21" s="48"/>
      <c r="R21" s="48"/>
      <c r="S21" s="92"/>
      <c r="T21" s="48"/>
      <c r="U21" s="48"/>
      <c r="V21" s="92"/>
      <c r="W21" s="48"/>
      <c r="X21" s="48"/>
      <c r="Y21" s="92"/>
      <c r="Z21" s="48"/>
      <c r="AA21" s="48"/>
      <c r="AB21" s="92"/>
      <c r="AC21" s="48"/>
      <c r="AD21" s="48"/>
      <c r="AE21" s="92"/>
      <c r="AF21" s="48"/>
      <c r="AG21" s="48"/>
      <c r="AH21" s="92"/>
      <c r="AI21" s="48"/>
      <c r="AJ21" s="48"/>
      <c r="AK21" s="92"/>
      <c r="AL21" s="48"/>
      <c r="AM21" s="48"/>
      <c r="AN21" s="92"/>
      <c r="AO21" s="62"/>
      <c r="AP21" s="62"/>
      <c r="AQ21" s="92"/>
      <c r="AR21" s="62"/>
      <c r="AS21" s="94"/>
    </row>
    <row r="22" spans="1:45" ht="33">
      <c r="A22" s="8" t="s">
        <v>8</v>
      </c>
      <c r="B22" s="13">
        <v>3.1</v>
      </c>
      <c r="C22" s="6" t="s">
        <v>9</v>
      </c>
      <c r="D22" s="47"/>
      <c r="E22" s="47"/>
      <c r="F22" s="47"/>
      <c r="G22" s="47">
        <v>0</v>
      </c>
      <c r="H22" s="47">
        <v>10</v>
      </c>
      <c r="I22" s="47">
        <v>0</v>
      </c>
      <c r="J22" s="47"/>
      <c r="K22" s="47" t="s">
        <v>133</v>
      </c>
      <c r="L22" s="47"/>
      <c r="M22" s="47">
        <v>0</v>
      </c>
      <c r="N22" s="47">
        <v>11</v>
      </c>
      <c r="O22" s="47">
        <v>0</v>
      </c>
      <c r="P22" s="47"/>
      <c r="Q22" s="47"/>
      <c r="R22" s="47"/>
      <c r="S22" s="47">
        <v>0</v>
      </c>
      <c r="T22" s="47">
        <v>11</v>
      </c>
      <c r="U22" s="47">
        <v>0</v>
      </c>
      <c r="V22" s="47"/>
      <c r="W22" s="47"/>
      <c r="X22" s="47"/>
      <c r="Y22" s="47"/>
      <c r="Z22" s="47"/>
      <c r="AA22" s="47"/>
      <c r="AB22" s="47"/>
      <c r="AC22" s="47"/>
      <c r="AD22" s="47"/>
      <c r="AE22" s="47"/>
      <c r="AF22" s="47"/>
      <c r="AG22" s="47"/>
      <c r="AH22" s="47"/>
      <c r="AI22" s="47"/>
      <c r="AJ22" s="47"/>
      <c r="AK22" s="47">
        <v>0</v>
      </c>
      <c r="AL22" s="47">
        <v>10</v>
      </c>
      <c r="AM22" s="47">
        <v>0</v>
      </c>
      <c r="AN22" s="47"/>
      <c r="AO22" s="47">
        <v>1</v>
      </c>
      <c r="AP22" s="47"/>
      <c r="AQ22" s="47"/>
      <c r="AR22" s="47"/>
      <c r="AS22" s="47"/>
    </row>
    <row r="23" spans="2:45" ht="16.5">
      <c r="B23" s="13" t="s">
        <v>50</v>
      </c>
      <c r="C23" s="6" t="s">
        <v>49</v>
      </c>
      <c r="D23" s="47"/>
      <c r="E23" s="47"/>
      <c r="F23" s="47"/>
      <c r="G23" s="47">
        <v>0</v>
      </c>
      <c r="H23" s="47">
        <v>10</v>
      </c>
      <c r="I23" s="47">
        <v>0</v>
      </c>
      <c r="J23" s="47"/>
      <c r="K23" s="47"/>
      <c r="L23" s="47"/>
      <c r="M23" s="47">
        <v>1</v>
      </c>
      <c r="N23" s="47">
        <v>10</v>
      </c>
      <c r="O23" s="47">
        <v>0</v>
      </c>
      <c r="P23" s="47"/>
      <c r="Q23" s="47"/>
      <c r="R23" s="47"/>
      <c r="S23" s="47">
        <v>1</v>
      </c>
      <c r="T23" s="47">
        <v>10</v>
      </c>
      <c r="U23" s="47">
        <v>0</v>
      </c>
      <c r="V23" s="47"/>
      <c r="W23" s="47"/>
      <c r="X23" s="47"/>
      <c r="Y23" s="47"/>
      <c r="Z23" s="47"/>
      <c r="AA23" s="47"/>
      <c r="AB23" s="47"/>
      <c r="AC23" s="47"/>
      <c r="AD23" s="47"/>
      <c r="AE23" s="47"/>
      <c r="AF23" s="47"/>
      <c r="AG23" s="47"/>
      <c r="AH23" s="47"/>
      <c r="AI23" s="47"/>
      <c r="AJ23" s="47"/>
      <c r="AK23" s="47">
        <v>0</v>
      </c>
      <c r="AL23" s="47">
        <v>10</v>
      </c>
      <c r="AM23" s="47">
        <v>0</v>
      </c>
      <c r="AN23" s="47"/>
      <c r="AO23" s="47">
        <v>1</v>
      </c>
      <c r="AP23" s="47"/>
      <c r="AQ23" s="47"/>
      <c r="AR23" s="47"/>
      <c r="AS23" s="47"/>
    </row>
    <row r="24" spans="2:45" ht="49.5">
      <c r="B24" s="13" t="s">
        <v>51</v>
      </c>
      <c r="C24" s="6" t="s">
        <v>10</v>
      </c>
      <c r="D24" s="47"/>
      <c r="E24" s="47"/>
      <c r="F24" s="47"/>
      <c r="G24" s="47">
        <v>2</v>
      </c>
      <c r="H24" s="47">
        <v>4</v>
      </c>
      <c r="I24" s="47">
        <v>4</v>
      </c>
      <c r="J24" s="47"/>
      <c r="K24" s="47"/>
      <c r="L24" s="47"/>
      <c r="M24" s="47">
        <v>0</v>
      </c>
      <c r="N24" s="47">
        <v>3</v>
      </c>
      <c r="O24" s="47">
        <v>7</v>
      </c>
      <c r="P24" s="47"/>
      <c r="Q24" s="47"/>
      <c r="R24" s="47"/>
      <c r="S24" s="47">
        <v>0</v>
      </c>
      <c r="T24" s="47">
        <v>6</v>
      </c>
      <c r="U24" s="47">
        <v>5</v>
      </c>
      <c r="V24" s="47"/>
      <c r="W24" s="47"/>
      <c r="X24" s="47"/>
      <c r="Y24" s="47"/>
      <c r="Z24" s="47"/>
      <c r="AA24" s="47"/>
      <c r="AB24" s="47"/>
      <c r="AC24" s="47"/>
      <c r="AD24" s="47"/>
      <c r="AE24" s="47"/>
      <c r="AF24" s="47"/>
      <c r="AG24" s="47"/>
      <c r="AH24" s="47"/>
      <c r="AI24" s="47"/>
      <c r="AJ24" s="47"/>
      <c r="AK24" s="47">
        <v>2</v>
      </c>
      <c r="AL24" s="47">
        <v>6</v>
      </c>
      <c r="AM24" s="47">
        <v>2</v>
      </c>
      <c r="AN24" s="47"/>
      <c r="AO24" s="47">
        <v>1</v>
      </c>
      <c r="AP24" s="47"/>
      <c r="AQ24" s="47"/>
      <c r="AR24" s="47"/>
      <c r="AS24" s="47"/>
    </row>
    <row r="25" spans="2:45" ht="16.5">
      <c r="B25" s="13" t="s">
        <v>52</v>
      </c>
      <c r="C25" s="6" t="s">
        <v>11</v>
      </c>
      <c r="D25" s="47"/>
      <c r="E25" s="47"/>
      <c r="F25" s="47"/>
      <c r="G25" s="47">
        <v>0</v>
      </c>
      <c r="H25" s="47">
        <v>6</v>
      </c>
      <c r="I25" s="47">
        <v>4</v>
      </c>
      <c r="J25" s="47"/>
      <c r="K25" s="47"/>
      <c r="L25" s="47"/>
      <c r="M25" s="47">
        <v>0</v>
      </c>
      <c r="N25" s="47">
        <v>6</v>
      </c>
      <c r="O25" s="47">
        <v>5</v>
      </c>
      <c r="P25" s="47"/>
      <c r="Q25" s="47"/>
      <c r="R25" s="47"/>
      <c r="S25" s="47">
        <v>0</v>
      </c>
      <c r="T25" s="47">
        <v>6</v>
      </c>
      <c r="U25" s="47">
        <v>5</v>
      </c>
      <c r="V25" s="47"/>
      <c r="W25" s="47"/>
      <c r="X25" s="47"/>
      <c r="Y25" s="47"/>
      <c r="Z25" s="47"/>
      <c r="AA25" s="47"/>
      <c r="AB25" s="47"/>
      <c r="AC25" s="47"/>
      <c r="AD25" s="47"/>
      <c r="AE25" s="47"/>
      <c r="AF25" s="47"/>
      <c r="AG25" s="47"/>
      <c r="AH25" s="47"/>
      <c r="AI25" s="47"/>
      <c r="AJ25" s="47"/>
      <c r="AK25" s="47">
        <v>5</v>
      </c>
      <c r="AL25" s="47">
        <v>5</v>
      </c>
      <c r="AM25" s="47">
        <v>0</v>
      </c>
      <c r="AN25" s="47"/>
      <c r="AO25" s="47">
        <v>1</v>
      </c>
      <c r="AP25" s="47"/>
      <c r="AQ25" s="47"/>
      <c r="AR25" s="47"/>
      <c r="AS25" s="47"/>
    </row>
    <row r="26" spans="2:45" ht="33">
      <c r="B26" s="13" t="s">
        <v>53</v>
      </c>
      <c r="C26" s="6" t="s">
        <v>77</v>
      </c>
      <c r="D26" s="47"/>
      <c r="E26" s="47"/>
      <c r="F26" s="47"/>
      <c r="G26" s="47">
        <v>0</v>
      </c>
      <c r="H26" s="47">
        <v>0</v>
      </c>
      <c r="I26" s="47">
        <v>7</v>
      </c>
      <c r="J26" s="47"/>
      <c r="K26" s="47" t="s">
        <v>133</v>
      </c>
      <c r="L26" s="47"/>
      <c r="M26" s="47">
        <v>7</v>
      </c>
      <c r="N26" s="47">
        <v>1</v>
      </c>
      <c r="O26" s="47">
        <v>0</v>
      </c>
      <c r="P26" s="47"/>
      <c r="Q26" s="47"/>
      <c r="R26" s="47"/>
      <c r="S26" s="47">
        <v>5</v>
      </c>
      <c r="T26" s="47">
        <v>1</v>
      </c>
      <c r="U26" s="47">
        <v>2</v>
      </c>
      <c r="V26" s="47"/>
      <c r="W26" s="47"/>
      <c r="X26" s="47"/>
      <c r="Y26" s="47"/>
      <c r="Z26" s="47"/>
      <c r="AA26" s="47"/>
      <c r="AB26" s="47"/>
      <c r="AC26" s="47"/>
      <c r="AD26" s="47"/>
      <c r="AE26" s="47"/>
      <c r="AF26" s="47"/>
      <c r="AG26" s="47"/>
      <c r="AH26" s="47"/>
      <c r="AI26" s="47"/>
      <c r="AJ26" s="47"/>
      <c r="AK26" s="47">
        <v>1</v>
      </c>
      <c r="AL26" s="47">
        <v>2</v>
      </c>
      <c r="AM26" s="47">
        <v>4</v>
      </c>
      <c r="AN26" s="47"/>
      <c r="AO26" s="47"/>
      <c r="AP26" s="47">
        <v>1</v>
      </c>
      <c r="AQ26" s="47"/>
      <c r="AR26" s="47"/>
      <c r="AS26" s="47"/>
    </row>
    <row r="27" spans="2:45" ht="33">
      <c r="B27" s="13" t="s">
        <v>54</v>
      </c>
      <c r="C27" s="6" t="s">
        <v>98</v>
      </c>
      <c r="D27" s="47"/>
      <c r="E27" s="47"/>
      <c r="F27" s="47"/>
      <c r="G27" s="47">
        <v>0</v>
      </c>
      <c r="H27" s="47">
        <v>7</v>
      </c>
      <c r="I27" s="47">
        <v>0</v>
      </c>
      <c r="J27" s="47"/>
      <c r="K27" s="47" t="s">
        <v>133</v>
      </c>
      <c r="L27" s="47"/>
      <c r="M27" s="47">
        <v>0</v>
      </c>
      <c r="N27" s="37">
        <v>8</v>
      </c>
      <c r="O27" s="37">
        <v>0</v>
      </c>
      <c r="P27" s="37"/>
      <c r="Q27" s="47"/>
      <c r="R27" s="47"/>
      <c r="S27" s="47">
        <v>0</v>
      </c>
      <c r="T27" s="47">
        <v>6</v>
      </c>
      <c r="U27" s="47">
        <v>2</v>
      </c>
      <c r="V27" s="47"/>
      <c r="W27" s="47"/>
      <c r="X27" s="47"/>
      <c r="Y27" s="47"/>
      <c r="Z27" s="47"/>
      <c r="AA27" s="47"/>
      <c r="AB27" s="47"/>
      <c r="AC27" s="47"/>
      <c r="AD27" s="47"/>
      <c r="AE27" s="47"/>
      <c r="AF27" s="47"/>
      <c r="AG27" s="47"/>
      <c r="AH27" s="47"/>
      <c r="AI27" s="47"/>
      <c r="AJ27" s="47"/>
      <c r="AK27" s="47">
        <v>0</v>
      </c>
      <c r="AL27" s="47">
        <v>7</v>
      </c>
      <c r="AM27" s="47">
        <v>0</v>
      </c>
      <c r="AN27" s="47"/>
      <c r="AO27" s="47">
        <v>1</v>
      </c>
      <c r="AP27" s="47"/>
      <c r="AQ27" s="47"/>
      <c r="AR27" s="47"/>
      <c r="AS27" s="47"/>
    </row>
    <row r="28" spans="2:45" ht="16.5">
      <c r="B28" s="13">
        <v>3.4</v>
      </c>
      <c r="C28" s="6" t="s">
        <v>12</v>
      </c>
      <c r="D28" s="47"/>
      <c r="E28" s="47"/>
      <c r="F28" s="47"/>
      <c r="G28" s="47">
        <v>0</v>
      </c>
      <c r="H28" s="47">
        <v>0</v>
      </c>
      <c r="I28" s="47">
        <v>10</v>
      </c>
      <c r="J28" s="47"/>
      <c r="K28" s="47" t="s">
        <v>133</v>
      </c>
      <c r="L28" s="47"/>
      <c r="M28" s="47">
        <v>3</v>
      </c>
      <c r="N28" s="47">
        <v>2</v>
      </c>
      <c r="O28" s="47">
        <v>6</v>
      </c>
      <c r="P28" s="47"/>
      <c r="Q28" s="47"/>
      <c r="R28" s="47"/>
      <c r="S28" s="47">
        <v>1</v>
      </c>
      <c r="T28" s="47">
        <v>0</v>
      </c>
      <c r="U28" s="47">
        <v>10</v>
      </c>
      <c r="V28" s="47"/>
      <c r="W28" s="47"/>
      <c r="X28" s="47"/>
      <c r="Y28" s="47"/>
      <c r="Z28" s="47"/>
      <c r="AA28" s="47"/>
      <c r="AB28" s="47"/>
      <c r="AC28" s="47"/>
      <c r="AD28" s="47"/>
      <c r="AE28" s="47"/>
      <c r="AF28" s="47"/>
      <c r="AG28" s="47"/>
      <c r="AH28" s="47"/>
      <c r="AI28" s="47"/>
      <c r="AJ28" s="47"/>
      <c r="AK28" s="47"/>
      <c r="AL28" s="47">
        <v>3</v>
      </c>
      <c r="AM28" s="47">
        <v>4</v>
      </c>
      <c r="AN28" s="47"/>
      <c r="AO28" s="47">
        <v>1</v>
      </c>
      <c r="AP28" s="47"/>
      <c r="AQ28" s="47"/>
      <c r="AR28" s="47"/>
      <c r="AS28" s="47"/>
    </row>
    <row r="29" spans="2:45" ht="16.5">
      <c r="B29" s="13" t="s">
        <v>55</v>
      </c>
      <c r="C29" s="6" t="s">
        <v>13</v>
      </c>
      <c r="D29" s="47"/>
      <c r="E29" s="47"/>
      <c r="F29" s="47"/>
      <c r="G29" s="47">
        <v>0</v>
      </c>
      <c r="H29" s="47">
        <v>0</v>
      </c>
      <c r="I29" s="47">
        <v>10</v>
      </c>
      <c r="J29" s="47"/>
      <c r="K29" s="47"/>
      <c r="L29" s="47"/>
      <c r="M29" s="47">
        <v>3</v>
      </c>
      <c r="N29" s="47">
        <v>4</v>
      </c>
      <c r="O29" s="47">
        <v>4</v>
      </c>
      <c r="P29" s="47"/>
      <c r="Q29" s="47"/>
      <c r="R29" s="47"/>
      <c r="S29" s="47">
        <v>0</v>
      </c>
      <c r="T29" s="47">
        <v>3</v>
      </c>
      <c r="U29" s="47">
        <v>8</v>
      </c>
      <c r="V29" s="47"/>
      <c r="W29" s="47"/>
      <c r="X29" s="47"/>
      <c r="Y29" s="47"/>
      <c r="Z29" s="47"/>
      <c r="AA29" s="47"/>
      <c r="AB29" s="47"/>
      <c r="AC29" s="47"/>
      <c r="AD29" s="47"/>
      <c r="AE29" s="47"/>
      <c r="AF29" s="47"/>
      <c r="AG29" s="47"/>
      <c r="AH29" s="47"/>
      <c r="AI29" s="47"/>
      <c r="AJ29" s="47"/>
      <c r="AK29" s="47">
        <v>0</v>
      </c>
      <c r="AL29" s="47">
        <v>3</v>
      </c>
      <c r="AM29" s="47">
        <v>7</v>
      </c>
      <c r="AN29" s="47"/>
      <c r="AO29" s="47"/>
      <c r="AP29" s="47">
        <v>1</v>
      </c>
      <c r="AQ29" s="47"/>
      <c r="AR29" s="47"/>
      <c r="AS29" s="47"/>
    </row>
    <row r="30" spans="2:45" ht="33">
      <c r="B30" s="13" t="s">
        <v>56</v>
      </c>
      <c r="C30" s="10" t="s">
        <v>76</v>
      </c>
      <c r="D30" s="47"/>
      <c r="E30" s="47"/>
      <c r="F30" s="47"/>
      <c r="G30" s="47">
        <v>0</v>
      </c>
      <c r="H30" s="47">
        <v>0</v>
      </c>
      <c r="I30" s="47">
        <v>10</v>
      </c>
      <c r="J30" s="47"/>
      <c r="K30" s="47"/>
      <c r="L30" s="47"/>
      <c r="M30" s="47">
        <v>0</v>
      </c>
      <c r="N30" s="47">
        <v>2</v>
      </c>
      <c r="O30" s="47">
        <v>9</v>
      </c>
      <c r="P30" s="47"/>
      <c r="Q30" s="47"/>
      <c r="R30" s="47"/>
      <c r="S30" s="47">
        <v>0</v>
      </c>
      <c r="T30" s="47">
        <v>5</v>
      </c>
      <c r="U30" s="47">
        <v>6</v>
      </c>
      <c r="V30" s="47"/>
      <c r="W30" s="47"/>
      <c r="X30" s="47"/>
      <c r="Y30" s="47"/>
      <c r="Z30" s="47"/>
      <c r="AA30" s="47"/>
      <c r="AB30" s="47"/>
      <c r="AC30" s="47"/>
      <c r="AD30" s="47"/>
      <c r="AE30" s="47"/>
      <c r="AF30" s="47"/>
      <c r="AG30" s="47"/>
      <c r="AH30" s="47"/>
      <c r="AI30" s="47"/>
      <c r="AJ30" s="47"/>
      <c r="AK30" s="47">
        <v>0</v>
      </c>
      <c r="AL30" s="47">
        <v>3</v>
      </c>
      <c r="AM30" s="47">
        <v>7</v>
      </c>
      <c r="AN30" s="47"/>
      <c r="AO30" s="47"/>
      <c r="AP30" s="47">
        <v>1</v>
      </c>
      <c r="AQ30" s="47"/>
      <c r="AR30" s="47"/>
      <c r="AS30" s="47"/>
    </row>
    <row r="31" spans="2:45" ht="16.5">
      <c r="B31" s="13" t="s">
        <v>57</v>
      </c>
      <c r="C31" s="6" t="s">
        <v>75</v>
      </c>
      <c r="D31" s="47"/>
      <c r="E31" s="47"/>
      <c r="F31" s="47"/>
      <c r="G31" s="47">
        <v>0</v>
      </c>
      <c r="H31" s="47">
        <v>10</v>
      </c>
      <c r="I31" s="47">
        <v>0</v>
      </c>
      <c r="J31" s="47"/>
      <c r="K31" s="47" t="s">
        <v>133</v>
      </c>
      <c r="L31" s="47"/>
      <c r="M31" s="47">
        <v>0</v>
      </c>
      <c r="N31" s="47">
        <v>11</v>
      </c>
      <c r="O31" s="47">
        <v>0</v>
      </c>
      <c r="P31" s="47"/>
      <c r="Q31" s="47"/>
      <c r="R31" s="47"/>
      <c r="S31" s="47">
        <v>0</v>
      </c>
      <c r="T31" s="47">
        <v>11</v>
      </c>
      <c r="U31" s="47">
        <v>0</v>
      </c>
      <c r="V31" s="47"/>
      <c r="W31" s="47"/>
      <c r="X31" s="47"/>
      <c r="Y31" s="47"/>
      <c r="Z31" s="47"/>
      <c r="AA31" s="47"/>
      <c r="AB31" s="47"/>
      <c r="AC31" s="47"/>
      <c r="AD31" s="47"/>
      <c r="AE31" s="47"/>
      <c r="AF31" s="47"/>
      <c r="AG31" s="47"/>
      <c r="AH31" s="47"/>
      <c r="AI31" s="47"/>
      <c r="AJ31" s="47"/>
      <c r="AK31" s="47">
        <v>0</v>
      </c>
      <c r="AL31" s="47">
        <v>10</v>
      </c>
      <c r="AM31" s="47">
        <v>0</v>
      </c>
      <c r="AN31" s="47"/>
      <c r="AO31" s="47">
        <v>1</v>
      </c>
      <c r="AP31" s="47"/>
      <c r="AQ31" s="47"/>
      <c r="AR31" s="47"/>
      <c r="AS31" s="47"/>
    </row>
    <row r="32" spans="2:45" ht="16.5">
      <c r="B32" s="13" t="s">
        <v>59</v>
      </c>
      <c r="C32" s="6" t="s">
        <v>58</v>
      </c>
      <c r="D32" s="47"/>
      <c r="E32" s="47"/>
      <c r="F32" s="47"/>
      <c r="G32" s="47">
        <v>0</v>
      </c>
      <c r="H32" s="47">
        <v>10</v>
      </c>
      <c r="I32" s="47">
        <v>0</v>
      </c>
      <c r="J32" s="47"/>
      <c r="K32" s="47"/>
      <c r="L32" s="47"/>
      <c r="M32" s="47">
        <v>0</v>
      </c>
      <c r="N32" s="47">
        <v>11</v>
      </c>
      <c r="O32" s="47">
        <v>0</v>
      </c>
      <c r="P32" s="47"/>
      <c r="Q32" s="47"/>
      <c r="R32" s="47"/>
      <c r="S32" s="47">
        <v>0</v>
      </c>
      <c r="T32" s="47">
        <v>11</v>
      </c>
      <c r="U32" s="47">
        <v>0</v>
      </c>
      <c r="V32" s="47"/>
      <c r="W32" s="47"/>
      <c r="X32" s="47"/>
      <c r="Y32" s="47"/>
      <c r="Z32" s="47"/>
      <c r="AA32" s="47"/>
      <c r="AB32" s="47"/>
      <c r="AC32" s="47"/>
      <c r="AD32" s="47"/>
      <c r="AE32" s="47"/>
      <c r="AF32" s="47"/>
      <c r="AG32" s="47"/>
      <c r="AH32" s="47"/>
      <c r="AI32" s="47"/>
      <c r="AJ32" s="47"/>
      <c r="AK32" s="47">
        <v>0</v>
      </c>
      <c r="AL32" s="47">
        <v>10</v>
      </c>
      <c r="AM32" s="47">
        <v>0</v>
      </c>
      <c r="AN32" s="47"/>
      <c r="AO32" s="47">
        <v>1</v>
      </c>
      <c r="AP32" s="47"/>
      <c r="AQ32" s="47"/>
      <c r="AR32" s="47"/>
      <c r="AS32" s="47"/>
    </row>
    <row r="33" spans="2:45" ht="16.5">
      <c r="B33" s="13" t="s">
        <v>61</v>
      </c>
      <c r="C33" s="6" t="s">
        <v>60</v>
      </c>
      <c r="D33" s="47"/>
      <c r="E33" s="47"/>
      <c r="F33" s="47"/>
      <c r="G33" s="47">
        <v>0</v>
      </c>
      <c r="H33" s="47">
        <v>10</v>
      </c>
      <c r="I33" s="47">
        <v>0</v>
      </c>
      <c r="J33" s="47"/>
      <c r="K33" s="47"/>
      <c r="L33" s="47"/>
      <c r="M33" s="47">
        <v>0</v>
      </c>
      <c r="N33" s="47">
        <v>11</v>
      </c>
      <c r="O33" s="47">
        <v>0</v>
      </c>
      <c r="P33" s="47"/>
      <c r="Q33" s="47"/>
      <c r="R33" s="47"/>
      <c r="S33" s="47">
        <v>2</v>
      </c>
      <c r="T33" s="47">
        <v>9</v>
      </c>
      <c r="U33" s="47">
        <v>0</v>
      </c>
      <c r="V33" s="47"/>
      <c r="W33" s="47"/>
      <c r="X33" s="47"/>
      <c r="Y33" s="47"/>
      <c r="Z33" s="47"/>
      <c r="AA33" s="47"/>
      <c r="AB33" s="47"/>
      <c r="AC33" s="47"/>
      <c r="AD33" s="47"/>
      <c r="AE33" s="47"/>
      <c r="AF33" s="47"/>
      <c r="AG33" s="47"/>
      <c r="AH33" s="47"/>
      <c r="AI33" s="47"/>
      <c r="AJ33" s="47"/>
      <c r="AK33" s="47">
        <v>7</v>
      </c>
      <c r="AL33" s="47">
        <v>3</v>
      </c>
      <c r="AM33" s="47">
        <v>0</v>
      </c>
      <c r="AN33" s="47"/>
      <c r="AO33" s="47">
        <v>1</v>
      </c>
      <c r="AP33" s="47"/>
      <c r="AQ33" s="47"/>
      <c r="AR33" s="47"/>
      <c r="AS33" s="47"/>
    </row>
    <row r="34" spans="2:45" ht="16.5">
      <c r="B34" s="13" t="s">
        <v>63</v>
      </c>
      <c r="C34" s="6" t="s">
        <v>62</v>
      </c>
      <c r="D34" s="47"/>
      <c r="E34" s="47"/>
      <c r="F34" s="47"/>
      <c r="G34" s="47">
        <v>0</v>
      </c>
      <c r="H34" s="47">
        <v>10</v>
      </c>
      <c r="I34" s="47">
        <v>0</v>
      </c>
      <c r="J34" s="47"/>
      <c r="K34" s="47"/>
      <c r="L34" s="47"/>
      <c r="M34" s="47">
        <v>0</v>
      </c>
      <c r="N34" s="47">
        <v>11</v>
      </c>
      <c r="O34" s="47">
        <v>0</v>
      </c>
      <c r="P34" s="47"/>
      <c r="Q34" s="47"/>
      <c r="R34" s="47"/>
      <c r="S34" s="47">
        <v>0</v>
      </c>
      <c r="T34" s="47">
        <v>11</v>
      </c>
      <c r="U34" s="47">
        <v>0</v>
      </c>
      <c r="V34" s="47"/>
      <c r="W34" s="47"/>
      <c r="X34" s="47"/>
      <c r="Y34" s="47"/>
      <c r="Z34" s="47"/>
      <c r="AA34" s="47"/>
      <c r="AB34" s="47"/>
      <c r="AC34" s="47"/>
      <c r="AD34" s="47"/>
      <c r="AE34" s="47"/>
      <c r="AF34" s="47"/>
      <c r="AG34" s="47"/>
      <c r="AH34" s="47"/>
      <c r="AI34" s="47"/>
      <c r="AJ34" s="47"/>
      <c r="AK34" s="47">
        <v>0</v>
      </c>
      <c r="AL34" s="47">
        <v>10</v>
      </c>
      <c r="AM34" s="47">
        <v>0</v>
      </c>
      <c r="AN34" s="47"/>
      <c r="AO34" s="47">
        <v>1</v>
      </c>
      <c r="AP34" s="47"/>
      <c r="AQ34" s="47"/>
      <c r="AR34" s="47"/>
      <c r="AS34" s="47"/>
    </row>
    <row r="35" spans="2:45" ht="16.5">
      <c r="B35" s="13">
        <v>3.7</v>
      </c>
      <c r="C35" s="6" t="s">
        <v>14</v>
      </c>
      <c r="D35" s="47"/>
      <c r="E35" s="47"/>
      <c r="F35" s="47"/>
      <c r="G35" s="47">
        <v>3</v>
      </c>
      <c r="H35" s="47">
        <v>3</v>
      </c>
      <c r="I35" s="47">
        <v>4</v>
      </c>
      <c r="J35" s="47"/>
      <c r="K35" s="47"/>
      <c r="L35" s="47"/>
      <c r="M35" s="47">
        <v>0</v>
      </c>
      <c r="N35" s="37">
        <v>9</v>
      </c>
      <c r="O35" s="37">
        <v>2</v>
      </c>
      <c r="P35" s="95"/>
      <c r="Q35" s="47"/>
      <c r="R35" s="47"/>
      <c r="S35" s="47">
        <v>0</v>
      </c>
      <c r="T35" s="37">
        <v>6</v>
      </c>
      <c r="U35" s="37">
        <v>5</v>
      </c>
      <c r="V35" s="95"/>
      <c r="W35" s="47"/>
      <c r="X35" s="47"/>
      <c r="Y35" s="47"/>
      <c r="Z35" s="47"/>
      <c r="AA35" s="47"/>
      <c r="AB35" s="47"/>
      <c r="AC35" s="47"/>
      <c r="AD35" s="47"/>
      <c r="AE35" s="47"/>
      <c r="AF35" s="47"/>
      <c r="AG35" s="47"/>
      <c r="AH35" s="47"/>
      <c r="AI35" s="47"/>
      <c r="AJ35" s="47"/>
      <c r="AK35" s="47">
        <v>1</v>
      </c>
      <c r="AL35" s="47">
        <v>6</v>
      </c>
      <c r="AM35" s="47">
        <v>3</v>
      </c>
      <c r="AN35" s="47"/>
      <c r="AO35" s="47">
        <v>1</v>
      </c>
      <c r="AP35" s="47"/>
      <c r="AQ35" s="47"/>
      <c r="AR35" s="47"/>
      <c r="AS35" s="47"/>
    </row>
    <row r="36" spans="2:45" ht="33">
      <c r="B36" s="13">
        <v>3.8</v>
      </c>
      <c r="C36" s="6" t="s">
        <v>74</v>
      </c>
      <c r="D36" s="47"/>
      <c r="E36" s="47"/>
      <c r="F36" s="47"/>
      <c r="G36" s="47">
        <v>0</v>
      </c>
      <c r="H36" s="47">
        <v>10</v>
      </c>
      <c r="I36" s="47">
        <v>0</v>
      </c>
      <c r="J36" s="47"/>
      <c r="K36" s="47" t="s">
        <v>133</v>
      </c>
      <c r="L36" s="47"/>
      <c r="M36" s="47">
        <v>0</v>
      </c>
      <c r="N36" s="37">
        <v>7</v>
      </c>
      <c r="O36" s="37">
        <v>4</v>
      </c>
      <c r="P36" s="95"/>
      <c r="Q36" s="47"/>
      <c r="R36" s="47"/>
      <c r="S36" s="47">
        <v>0</v>
      </c>
      <c r="T36" s="37">
        <v>11</v>
      </c>
      <c r="U36" s="37">
        <v>0</v>
      </c>
      <c r="V36" s="95"/>
      <c r="W36" s="47"/>
      <c r="X36" s="47"/>
      <c r="Y36" s="47"/>
      <c r="Z36" s="47"/>
      <c r="AA36" s="47"/>
      <c r="AB36" s="47"/>
      <c r="AC36" s="47"/>
      <c r="AD36" s="47"/>
      <c r="AE36" s="47"/>
      <c r="AF36" s="47"/>
      <c r="AG36" s="47"/>
      <c r="AH36" s="47"/>
      <c r="AI36" s="47"/>
      <c r="AJ36" s="47"/>
      <c r="AK36" s="47">
        <v>4</v>
      </c>
      <c r="AL36" s="47">
        <v>6</v>
      </c>
      <c r="AM36" s="47">
        <v>0</v>
      </c>
      <c r="AN36" s="47"/>
      <c r="AO36" s="47">
        <v>1</v>
      </c>
      <c r="AP36" s="47"/>
      <c r="AQ36" s="47"/>
      <c r="AR36" s="47"/>
      <c r="AS36" s="47"/>
    </row>
    <row r="37" spans="2:45" ht="16.5">
      <c r="B37" s="13" t="s">
        <v>64</v>
      </c>
      <c r="C37" s="6" t="s">
        <v>15</v>
      </c>
      <c r="D37" s="47"/>
      <c r="E37" s="47"/>
      <c r="F37" s="47"/>
      <c r="G37" s="47">
        <v>0</v>
      </c>
      <c r="H37" s="47">
        <v>3</v>
      </c>
      <c r="I37" s="47">
        <v>7</v>
      </c>
      <c r="J37" s="47"/>
      <c r="K37" s="47"/>
      <c r="L37" s="47"/>
      <c r="M37" s="47">
        <v>0</v>
      </c>
      <c r="N37" s="37">
        <v>11</v>
      </c>
      <c r="O37" s="37">
        <v>0</v>
      </c>
      <c r="P37" s="95"/>
      <c r="Q37" s="47"/>
      <c r="R37" s="47"/>
      <c r="S37" s="47">
        <v>0</v>
      </c>
      <c r="T37" s="37">
        <v>11</v>
      </c>
      <c r="U37" s="37">
        <v>0</v>
      </c>
      <c r="V37" s="95"/>
      <c r="W37" s="47"/>
      <c r="X37" s="47"/>
      <c r="Y37" s="47"/>
      <c r="Z37" s="47"/>
      <c r="AA37" s="47"/>
      <c r="AB37" s="47"/>
      <c r="AC37" s="47"/>
      <c r="AD37" s="47"/>
      <c r="AE37" s="47"/>
      <c r="AF37" s="47"/>
      <c r="AG37" s="47"/>
      <c r="AH37" s="47"/>
      <c r="AI37" s="47"/>
      <c r="AJ37" s="47"/>
      <c r="AK37" s="47">
        <v>3</v>
      </c>
      <c r="AL37" s="47">
        <v>3</v>
      </c>
      <c r="AM37" s="47">
        <v>4</v>
      </c>
      <c r="AN37" s="47"/>
      <c r="AO37" s="47"/>
      <c r="AP37" s="47">
        <v>1</v>
      </c>
      <c r="AQ37" s="47"/>
      <c r="AR37" s="47"/>
      <c r="AS37" s="47"/>
    </row>
    <row r="38" spans="2:45" ht="16.5">
      <c r="B38" s="13" t="s">
        <v>65</v>
      </c>
      <c r="C38" s="6" t="s">
        <v>16</v>
      </c>
      <c r="D38" s="47"/>
      <c r="E38" s="47"/>
      <c r="F38" s="47"/>
      <c r="G38" s="47">
        <v>0</v>
      </c>
      <c r="H38" s="47">
        <v>3</v>
      </c>
      <c r="I38" s="47">
        <v>7</v>
      </c>
      <c r="J38" s="47"/>
      <c r="K38" s="47"/>
      <c r="L38" s="47"/>
      <c r="M38" s="47">
        <v>0</v>
      </c>
      <c r="N38" s="47">
        <v>11</v>
      </c>
      <c r="O38" s="47">
        <v>0</v>
      </c>
      <c r="P38" s="47"/>
      <c r="Q38" s="47"/>
      <c r="R38" s="47"/>
      <c r="S38" s="47">
        <v>0</v>
      </c>
      <c r="T38" s="47">
        <v>8</v>
      </c>
      <c r="U38" s="47">
        <v>3</v>
      </c>
      <c r="V38" s="47"/>
      <c r="W38" s="47"/>
      <c r="X38" s="47"/>
      <c r="Y38" s="47"/>
      <c r="Z38" s="47"/>
      <c r="AA38" s="47"/>
      <c r="AB38" s="47"/>
      <c r="AC38" s="47"/>
      <c r="AD38" s="47"/>
      <c r="AE38" s="47"/>
      <c r="AF38" s="47"/>
      <c r="AG38" s="47"/>
      <c r="AH38" s="47"/>
      <c r="AI38" s="47"/>
      <c r="AJ38" s="47"/>
      <c r="AK38" s="47">
        <v>3</v>
      </c>
      <c r="AL38" s="47">
        <v>3</v>
      </c>
      <c r="AM38" s="47">
        <v>4</v>
      </c>
      <c r="AN38" s="47"/>
      <c r="AO38" s="47"/>
      <c r="AP38" s="47">
        <v>1</v>
      </c>
      <c r="AQ38" s="47"/>
      <c r="AR38" s="47"/>
      <c r="AS38" s="47"/>
    </row>
    <row r="39" spans="2:45" ht="16.5">
      <c r="B39" s="14" t="s">
        <v>66</v>
      </c>
      <c r="C39" s="6" t="s">
        <v>17</v>
      </c>
      <c r="D39" s="47"/>
      <c r="E39" s="47"/>
      <c r="F39" s="47"/>
      <c r="G39" s="47">
        <v>0</v>
      </c>
      <c r="H39" s="47">
        <v>3</v>
      </c>
      <c r="I39" s="47">
        <v>7</v>
      </c>
      <c r="J39" s="47"/>
      <c r="K39" s="47"/>
      <c r="L39" s="47"/>
      <c r="M39" s="47">
        <v>5</v>
      </c>
      <c r="N39" s="47">
        <v>4</v>
      </c>
      <c r="O39" s="47">
        <v>2</v>
      </c>
      <c r="P39" s="47"/>
      <c r="Q39" s="47"/>
      <c r="R39" s="47"/>
      <c r="S39" s="47">
        <v>1</v>
      </c>
      <c r="T39" s="47">
        <v>8</v>
      </c>
      <c r="U39" s="47">
        <v>2</v>
      </c>
      <c r="V39" s="47"/>
      <c r="W39" s="47"/>
      <c r="X39" s="47"/>
      <c r="Y39" s="47"/>
      <c r="Z39" s="47"/>
      <c r="AA39" s="47"/>
      <c r="AB39" s="47"/>
      <c r="AC39" s="47"/>
      <c r="AD39" s="47"/>
      <c r="AE39" s="47"/>
      <c r="AF39" s="47"/>
      <c r="AG39" s="47"/>
      <c r="AH39" s="47"/>
      <c r="AI39" s="47"/>
      <c r="AJ39" s="47"/>
      <c r="AK39" s="47">
        <v>4</v>
      </c>
      <c r="AL39" s="47">
        <v>0</v>
      </c>
      <c r="AM39" s="47">
        <v>6</v>
      </c>
      <c r="AN39" s="47"/>
      <c r="AO39" s="47"/>
      <c r="AP39" s="47">
        <v>1</v>
      </c>
      <c r="AQ39" s="47"/>
      <c r="AR39" s="47"/>
      <c r="AS39" s="47"/>
    </row>
    <row r="40" spans="2:45" ht="16.5">
      <c r="B40" s="9"/>
      <c r="C40" s="7"/>
      <c r="D40" s="92"/>
      <c r="E40" s="48"/>
      <c r="F40" s="48"/>
      <c r="G40" s="92"/>
      <c r="H40" s="48"/>
      <c r="I40" s="48"/>
      <c r="J40" s="92"/>
      <c r="K40" s="48"/>
      <c r="L40" s="48"/>
      <c r="M40" s="92"/>
      <c r="N40" s="48"/>
      <c r="O40" s="48"/>
      <c r="P40" s="92"/>
      <c r="Q40" s="48"/>
      <c r="R40" s="48"/>
      <c r="S40" s="92"/>
      <c r="T40" s="48"/>
      <c r="U40" s="48"/>
      <c r="V40" s="92"/>
      <c r="W40" s="48"/>
      <c r="X40" s="48"/>
      <c r="Y40" s="92"/>
      <c r="Z40" s="48"/>
      <c r="AA40" s="48"/>
      <c r="AB40" s="92"/>
      <c r="AC40" s="48"/>
      <c r="AD40" s="48"/>
      <c r="AE40" s="92"/>
      <c r="AF40" s="48"/>
      <c r="AG40" s="48"/>
      <c r="AH40" s="92"/>
      <c r="AI40" s="48"/>
      <c r="AJ40" s="48"/>
      <c r="AK40" s="92"/>
      <c r="AL40" s="48"/>
      <c r="AM40" s="48"/>
      <c r="AN40" s="92"/>
      <c r="AO40" s="62"/>
      <c r="AP40" s="62"/>
      <c r="AQ40" s="92"/>
      <c r="AR40" s="62"/>
      <c r="AS40" s="94"/>
    </row>
    <row r="41" spans="1:45" ht="16.5">
      <c r="A41" s="2" t="s">
        <v>18</v>
      </c>
      <c r="B41" s="13">
        <v>4.1</v>
      </c>
      <c r="C41" s="6" t="s">
        <v>19</v>
      </c>
      <c r="D41" s="47">
        <v>5</v>
      </c>
      <c r="E41" s="47">
        <v>3</v>
      </c>
      <c r="F41" s="47">
        <v>0</v>
      </c>
      <c r="G41" s="47"/>
      <c r="H41" s="47"/>
      <c r="I41" s="47"/>
      <c r="J41" s="47">
        <v>9</v>
      </c>
      <c r="K41" s="47">
        <v>2</v>
      </c>
      <c r="L41" s="47">
        <v>0</v>
      </c>
      <c r="M41" s="47"/>
      <c r="N41" s="47"/>
      <c r="O41" s="47"/>
      <c r="P41" s="47">
        <v>0</v>
      </c>
      <c r="Q41" s="47">
        <v>6</v>
      </c>
      <c r="R41" s="47">
        <v>5</v>
      </c>
      <c r="S41" s="47"/>
      <c r="T41" s="47"/>
      <c r="U41" s="47"/>
      <c r="V41" s="47">
        <v>0</v>
      </c>
      <c r="W41" s="47">
        <v>9</v>
      </c>
      <c r="X41" s="47">
        <v>2</v>
      </c>
      <c r="Y41" s="47">
        <v>4</v>
      </c>
      <c r="Z41" s="47">
        <v>1</v>
      </c>
      <c r="AA41" s="47">
        <v>6</v>
      </c>
      <c r="AB41" s="47">
        <v>2</v>
      </c>
      <c r="AC41" s="47">
        <v>2</v>
      </c>
      <c r="AD41" s="47">
        <v>7</v>
      </c>
      <c r="AE41" s="47">
        <v>4</v>
      </c>
      <c r="AF41" s="47">
        <v>4</v>
      </c>
      <c r="AG41" s="47">
        <v>2</v>
      </c>
      <c r="AH41" s="47">
        <v>8</v>
      </c>
      <c r="AI41" s="47">
        <v>2</v>
      </c>
      <c r="AJ41" s="47">
        <v>0</v>
      </c>
      <c r="AK41" s="47"/>
      <c r="AL41" s="47"/>
      <c r="AM41" s="47"/>
      <c r="AN41" s="47"/>
      <c r="AO41" s="96"/>
      <c r="AP41" s="96"/>
      <c r="AQ41" s="47"/>
      <c r="AR41" s="47">
        <v>1</v>
      </c>
      <c r="AS41" s="47"/>
    </row>
    <row r="42" spans="2:45" ht="33">
      <c r="B42" s="13" t="s">
        <v>71</v>
      </c>
      <c r="C42" s="6" t="s">
        <v>67</v>
      </c>
      <c r="D42" s="47">
        <v>0</v>
      </c>
      <c r="E42" s="47">
        <v>4</v>
      </c>
      <c r="F42" s="47">
        <v>4</v>
      </c>
      <c r="G42" s="47"/>
      <c r="H42" s="47"/>
      <c r="I42" s="47"/>
      <c r="J42" s="47">
        <v>0</v>
      </c>
      <c r="K42" s="47">
        <v>10</v>
      </c>
      <c r="L42" s="47">
        <v>1</v>
      </c>
      <c r="M42" s="47"/>
      <c r="N42" s="47"/>
      <c r="O42" s="47"/>
      <c r="P42" s="47">
        <v>7</v>
      </c>
      <c r="Q42" s="37">
        <v>4</v>
      </c>
      <c r="R42" s="37">
        <v>0</v>
      </c>
      <c r="S42" s="95"/>
      <c r="T42" s="47"/>
      <c r="U42" s="47"/>
      <c r="V42" s="47">
        <v>0</v>
      </c>
      <c r="W42" s="47">
        <v>11</v>
      </c>
      <c r="X42" s="47">
        <v>0</v>
      </c>
      <c r="Y42" s="47">
        <v>0</v>
      </c>
      <c r="Z42" s="47">
        <v>1</v>
      </c>
      <c r="AA42" s="47">
        <v>10</v>
      </c>
      <c r="AB42" s="47">
        <v>1</v>
      </c>
      <c r="AC42" s="47">
        <v>1</v>
      </c>
      <c r="AD42" s="47">
        <v>9</v>
      </c>
      <c r="AE42" s="47">
        <v>4</v>
      </c>
      <c r="AF42" s="47">
        <v>1</v>
      </c>
      <c r="AG42" s="47">
        <v>5</v>
      </c>
      <c r="AH42" s="47">
        <v>0</v>
      </c>
      <c r="AI42" s="47">
        <v>0</v>
      </c>
      <c r="AJ42" s="47">
        <v>10</v>
      </c>
      <c r="AK42" s="47"/>
      <c r="AL42" s="47"/>
      <c r="AM42" s="47"/>
      <c r="AN42" s="47"/>
      <c r="AO42" s="96"/>
      <c r="AP42" s="96"/>
      <c r="AQ42" s="47"/>
      <c r="AR42" s="47"/>
      <c r="AS42" s="47">
        <v>1</v>
      </c>
    </row>
    <row r="43" spans="2:45" ht="33">
      <c r="B43" s="13" t="s">
        <v>72</v>
      </c>
      <c r="C43" s="6" t="s">
        <v>68</v>
      </c>
      <c r="D43" s="47">
        <v>0</v>
      </c>
      <c r="E43" s="47">
        <v>8</v>
      </c>
      <c r="F43" s="47">
        <v>0</v>
      </c>
      <c r="G43" s="47"/>
      <c r="H43" s="47"/>
      <c r="I43" s="47"/>
      <c r="J43" s="47">
        <v>0</v>
      </c>
      <c r="K43" s="47">
        <v>11</v>
      </c>
      <c r="L43" s="47">
        <v>0</v>
      </c>
      <c r="M43" s="47"/>
      <c r="N43" s="47"/>
      <c r="O43" s="47"/>
      <c r="P43" s="47">
        <v>0</v>
      </c>
      <c r="Q43" s="47">
        <v>11</v>
      </c>
      <c r="R43" s="47">
        <v>0</v>
      </c>
      <c r="S43" s="47"/>
      <c r="T43" s="47"/>
      <c r="U43" s="47"/>
      <c r="V43" s="47">
        <v>0</v>
      </c>
      <c r="W43" s="47">
        <v>11</v>
      </c>
      <c r="X43" s="47">
        <v>0</v>
      </c>
      <c r="Y43" s="47">
        <v>0</v>
      </c>
      <c r="Z43" s="47">
        <v>1</v>
      </c>
      <c r="AA43" s="47">
        <v>10</v>
      </c>
      <c r="AB43" s="47">
        <v>0</v>
      </c>
      <c r="AC43" s="47">
        <v>2</v>
      </c>
      <c r="AD43" s="47">
        <v>9</v>
      </c>
      <c r="AE43" s="47">
        <v>0</v>
      </c>
      <c r="AF43" s="47">
        <v>7</v>
      </c>
      <c r="AG43" s="47">
        <v>3</v>
      </c>
      <c r="AH43" s="47">
        <v>0</v>
      </c>
      <c r="AI43" s="47">
        <v>8</v>
      </c>
      <c r="AJ43" s="47">
        <v>2</v>
      </c>
      <c r="AK43" s="47"/>
      <c r="AL43" s="47"/>
      <c r="AM43" s="47"/>
      <c r="AN43" s="47"/>
      <c r="AO43" s="96"/>
      <c r="AP43" s="96"/>
      <c r="AQ43" s="47"/>
      <c r="AR43" s="47">
        <v>1</v>
      </c>
      <c r="AS43" s="47"/>
    </row>
    <row r="44" spans="2:45" ht="16.5">
      <c r="B44" s="13">
        <v>4.3</v>
      </c>
      <c r="C44" s="6" t="s">
        <v>20</v>
      </c>
      <c r="D44" s="47">
        <v>0</v>
      </c>
      <c r="E44" s="47">
        <v>8</v>
      </c>
      <c r="F44" s="47">
        <v>0</v>
      </c>
      <c r="G44" s="47"/>
      <c r="H44" s="47"/>
      <c r="I44" s="47"/>
      <c r="J44" s="47">
        <v>0</v>
      </c>
      <c r="K44" s="47">
        <v>11</v>
      </c>
      <c r="L44" s="47">
        <v>0</v>
      </c>
      <c r="M44" s="47"/>
      <c r="N44" s="47"/>
      <c r="O44" s="47"/>
      <c r="P44" s="47">
        <v>0</v>
      </c>
      <c r="Q44" s="47">
        <v>11</v>
      </c>
      <c r="R44" s="47">
        <v>0</v>
      </c>
      <c r="S44" s="47"/>
      <c r="T44" s="47"/>
      <c r="U44" s="47"/>
      <c r="V44" s="47">
        <v>0</v>
      </c>
      <c r="W44" s="47">
        <v>11</v>
      </c>
      <c r="X44" s="47">
        <v>0</v>
      </c>
      <c r="Y44" s="47">
        <v>0</v>
      </c>
      <c r="Z44" s="47">
        <v>11</v>
      </c>
      <c r="AA44" s="47">
        <v>0</v>
      </c>
      <c r="AB44" s="47">
        <v>0</v>
      </c>
      <c r="AC44" s="47">
        <v>11</v>
      </c>
      <c r="AD44" s="47">
        <v>0</v>
      </c>
      <c r="AE44" s="47">
        <v>0</v>
      </c>
      <c r="AF44" s="47">
        <v>10</v>
      </c>
      <c r="AG44" s="47">
        <v>0</v>
      </c>
      <c r="AH44" s="47">
        <v>0</v>
      </c>
      <c r="AI44" s="47">
        <v>10</v>
      </c>
      <c r="AJ44" s="47">
        <v>0</v>
      </c>
      <c r="AK44" s="47"/>
      <c r="AL44" s="47"/>
      <c r="AM44" s="47"/>
      <c r="AN44" s="47"/>
      <c r="AO44" s="96"/>
      <c r="AP44" s="96"/>
      <c r="AQ44" s="47"/>
      <c r="AR44" s="47">
        <v>1</v>
      </c>
      <c r="AS44" s="47"/>
    </row>
    <row r="45" spans="2:45" ht="49.5">
      <c r="B45" s="13">
        <v>4.4</v>
      </c>
      <c r="C45" s="6" t="s">
        <v>69</v>
      </c>
      <c r="D45" s="47">
        <v>2</v>
      </c>
      <c r="E45" s="47">
        <v>4</v>
      </c>
      <c r="F45" s="47">
        <v>2</v>
      </c>
      <c r="G45" s="47"/>
      <c r="H45" s="47"/>
      <c r="I45" s="47"/>
      <c r="J45" s="47">
        <v>1</v>
      </c>
      <c r="K45" s="47">
        <v>1</v>
      </c>
      <c r="L45" s="47">
        <v>9</v>
      </c>
      <c r="M45" s="47"/>
      <c r="N45" s="47"/>
      <c r="O45" s="47"/>
      <c r="P45" s="47">
        <v>4</v>
      </c>
      <c r="Q45" s="47">
        <v>2</v>
      </c>
      <c r="R45" s="47">
        <v>5</v>
      </c>
      <c r="S45" s="47"/>
      <c r="T45" s="47"/>
      <c r="U45" s="47"/>
      <c r="V45" s="47">
        <v>9</v>
      </c>
      <c r="W45" s="47">
        <v>2</v>
      </c>
      <c r="X45" s="47">
        <v>0</v>
      </c>
      <c r="Y45" s="47">
        <v>0</v>
      </c>
      <c r="Z45" s="47">
        <v>1</v>
      </c>
      <c r="AA45" s="47">
        <v>10</v>
      </c>
      <c r="AB45" s="47">
        <v>0</v>
      </c>
      <c r="AC45" s="47">
        <v>1</v>
      </c>
      <c r="AD45" s="47">
        <v>10</v>
      </c>
      <c r="AE45" s="47">
        <v>7</v>
      </c>
      <c r="AF45" s="47">
        <v>3</v>
      </c>
      <c r="AG45" s="47">
        <v>0</v>
      </c>
      <c r="AH45" s="47">
        <v>0</v>
      </c>
      <c r="AI45" s="47">
        <v>1</v>
      </c>
      <c r="AJ45" s="47">
        <v>9</v>
      </c>
      <c r="AK45" s="47"/>
      <c r="AL45" s="47"/>
      <c r="AM45" s="47"/>
      <c r="AN45" s="47"/>
      <c r="AO45" s="96"/>
      <c r="AP45" s="96"/>
      <c r="AQ45" s="47">
        <v>1</v>
      </c>
      <c r="AR45" s="47"/>
      <c r="AS45" s="47"/>
    </row>
    <row r="46" spans="2:45" ht="16.5">
      <c r="B46" s="13">
        <v>4.5</v>
      </c>
      <c r="C46" s="6" t="s">
        <v>70</v>
      </c>
      <c r="D46" s="47">
        <v>0</v>
      </c>
      <c r="E46" s="47">
        <v>7</v>
      </c>
      <c r="F46" s="47">
        <v>0</v>
      </c>
      <c r="G46" s="47"/>
      <c r="H46" s="47"/>
      <c r="I46" s="47"/>
      <c r="J46" s="47">
        <v>0</v>
      </c>
      <c r="K46" s="47">
        <v>10</v>
      </c>
      <c r="L46" s="47">
        <v>0</v>
      </c>
      <c r="M46" s="47"/>
      <c r="N46" s="47"/>
      <c r="O46" s="47"/>
      <c r="P46" s="47">
        <v>0</v>
      </c>
      <c r="Q46" s="47">
        <v>10</v>
      </c>
      <c r="R46" s="47">
        <v>0</v>
      </c>
      <c r="S46" s="47"/>
      <c r="T46" s="47"/>
      <c r="U46" s="47"/>
      <c r="V46" s="47">
        <v>0</v>
      </c>
      <c r="W46" s="47">
        <v>10</v>
      </c>
      <c r="X46" s="47">
        <v>0</v>
      </c>
      <c r="Y46" s="47"/>
      <c r="Z46" s="47">
        <v>10</v>
      </c>
      <c r="AA46" s="47">
        <v>0</v>
      </c>
      <c r="AB46" s="47">
        <v>0</v>
      </c>
      <c r="AC46" s="47">
        <v>10</v>
      </c>
      <c r="AD46" s="47">
        <v>0</v>
      </c>
      <c r="AE46" s="47">
        <v>0</v>
      </c>
      <c r="AF46" s="47">
        <v>10</v>
      </c>
      <c r="AG46" s="47">
        <v>0</v>
      </c>
      <c r="AH46" s="47">
        <v>0</v>
      </c>
      <c r="AI46" s="47">
        <v>10</v>
      </c>
      <c r="AJ46" s="47">
        <v>0</v>
      </c>
      <c r="AK46" s="47"/>
      <c r="AL46" s="47"/>
      <c r="AM46" s="47"/>
      <c r="AN46" s="47"/>
      <c r="AO46" s="96"/>
      <c r="AP46" s="96"/>
      <c r="AQ46" s="47"/>
      <c r="AR46" s="47">
        <v>1</v>
      </c>
      <c r="AS46" s="47"/>
    </row>
    <row r="47" spans="2:45" ht="16.5">
      <c r="B47" s="13">
        <v>4.6</v>
      </c>
      <c r="C47" s="6" t="s">
        <v>21</v>
      </c>
      <c r="D47" s="47">
        <v>0</v>
      </c>
      <c r="E47" s="47">
        <v>8</v>
      </c>
      <c r="F47" s="47">
        <v>0</v>
      </c>
      <c r="G47" s="47"/>
      <c r="H47" s="47"/>
      <c r="I47" s="47"/>
      <c r="J47" s="47">
        <v>0</v>
      </c>
      <c r="K47" s="47">
        <v>11</v>
      </c>
      <c r="L47" s="47">
        <v>0</v>
      </c>
      <c r="M47" s="47"/>
      <c r="N47" s="47"/>
      <c r="O47" s="47"/>
      <c r="P47" s="47">
        <v>2</v>
      </c>
      <c r="Q47" s="47">
        <v>9</v>
      </c>
      <c r="R47" s="47">
        <v>0</v>
      </c>
      <c r="S47" s="47"/>
      <c r="T47" s="47"/>
      <c r="U47" s="47"/>
      <c r="V47" s="47">
        <v>0</v>
      </c>
      <c r="W47" s="47">
        <v>11</v>
      </c>
      <c r="X47" s="47">
        <v>0</v>
      </c>
      <c r="Y47" s="47">
        <v>0</v>
      </c>
      <c r="Z47" s="47">
        <v>11</v>
      </c>
      <c r="AA47" s="47">
        <v>0</v>
      </c>
      <c r="AB47" s="47">
        <v>0</v>
      </c>
      <c r="AC47" s="47">
        <v>11</v>
      </c>
      <c r="AD47" s="47">
        <v>0</v>
      </c>
      <c r="AE47" s="47">
        <v>0</v>
      </c>
      <c r="AF47" s="47">
        <v>10</v>
      </c>
      <c r="AG47" s="47">
        <v>0</v>
      </c>
      <c r="AH47" s="47">
        <v>0</v>
      </c>
      <c r="AI47" s="47">
        <v>10</v>
      </c>
      <c r="AJ47" s="47">
        <v>0</v>
      </c>
      <c r="AK47" s="47"/>
      <c r="AL47" s="47"/>
      <c r="AM47" s="47"/>
      <c r="AN47" s="47"/>
      <c r="AO47" s="96"/>
      <c r="AP47" s="96"/>
      <c r="AQ47" s="47"/>
      <c r="AR47" s="47">
        <v>1</v>
      </c>
      <c r="AS47" s="47">
        <v>0</v>
      </c>
    </row>
    <row r="48" spans="2:45" ht="16.5">
      <c r="B48" s="13">
        <v>4.7</v>
      </c>
      <c r="C48" s="6" t="s">
        <v>22</v>
      </c>
      <c r="D48" s="47">
        <v>0</v>
      </c>
      <c r="E48" s="47">
        <v>8</v>
      </c>
      <c r="F48" s="47">
        <v>0</v>
      </c>
      <c r="G48" s="47"/>
      <c r="H48" s="47"/>
      <c r="I48" s="47"/>
      <c r="J48" s="47">
        <v>0</v>
      </c>
      <c r="K48" s="47">
        <v>11</v>
      </c>
      <c r="L48" s="47">
        <v>0</v>
      </c>
      <c r="M48" s="47"/>
      <c r="N48" s="47"/>
      <c r="O48" s="47"/>
      <c r="P48" s="47">
        <v>0</v>
      </c>
      <c r="Q48" s="47">
        <v>11</v>
      </c>
      <c r="R48" s="47">
        <v>0</v>
      </c>
      <c r="S48" s="47"/>
      <c r="T48" s="47"/>
      <c r="U48" s="47"/>
      <c r="V48" s="47">
        <v>0</v>
      </c>
      <c r="W48" s="47">
        <v>11</v>
      </c>
      <c r="X48" s="47">
        <v>0</v>
      </c>
      <c r="Y48" s="47">
        <v>0</v>
      </c>
      <c r="Z48" s="47">
        <v>11</v>
      </c>
      <c r="AA48" s="47">
        <v>0</v>
      </c>
      <c r="AB48" s="47">
        <v>0</v>
      </c>
      <c r="AC48" s="47">
        <v>11</v>
      </c>
      <c r="AD48" s="47">
        <v>0</v>
      </c>
      <c r="AE48" s="47">
        <v>0</v>
      </c>
      <c r="AF48" s="47">
        <v>10</v>
      </c>
      <c r="AG48" s="47">
        <v>0</v>
      </c>
      <c r="AH48" s="47">
        <v>0</v>
      </c>
      <c r="AI48" s="47">
        <v>10</v>
      </c>
      <c r="AJ48" s="47">
        <v>0</v>
      </c>
      <c r="AK48" s="47"/>
      <c r="AL48" s="47"/>
      <c r="AM48" s="47"/>
      <c r="AN48" s="47"/>
      <c r="AO48" s="96"/>
      <c r="AP48" s="96"/>
      <c r="AQ48" s="47"/>
      <c r="AR48" s="47">
        <v>1</v>
      </c>
      <c r="AS48" s="47"/>
    </row>
    <row r="49" spans="2:45" ht="16.5">
      <c r="B49" s="13" t="s">
        <v>73</v>
      </c>
      <c r="C49" s="6" t="s">
        <v>23</v>
      </c>
      <c r="D49" s="47">
        <v>0</v>
      </c>
      <c r="E49" s="47">
        <v>8</v>
      </c>
      <c r="F49" s="47">
        <v>0</v>
      </c>
      <c r="G49" s="47"/>
      <c r="H49" s="47"/>
      <c r="I49" s="47"/>
      <c r="J49" s="47">
        <v>0</v>
      </c>
      <c r="K49" s="47">
        <v>11</v>
      </c>
      <c r="L49" s="47">
        <v>0</v>
      </c>
      <c r="M49" s="47"/>
      <c r="N49" s="47"/>
      <c r="O49" s="47"/>
      <c r="P49" s="47">
        <v>1</v>
      </c>
      <c r="Q49" s="47">
        <v>10</v>
      </c>
      <c r="R49" s="47">
        <v>0</v>
      </c>
      <c r="S49" s="47"/>
      <c r="T49" s="47"/>
      <c r="U49" s="47"/>
      <c r="V49" s="47">
        <v>0</v>
      </c>
      <c r="W49" s="47">
        <v>11</v>
      </c>
      <c r="X49" s="47">
        <v>0</v>
      </c>
      <c r="Y49" s="47">
        <v>3</v>
      </c>
      <c r="Z49" s="47">
        <v>2</v>
      </c>
      <c r="AA49" s="47">
        <v>6</v>
      </c>
      <c r="AB49" s="47">
        <v>0</v>
      </c>
      <c r="AC49" s="47">
        <v>7</v>
      </c>
      <c r="AD49" s="47">
        <v>4</v>
      </c>
      <c r="AE49" s="47">
        <v>3</v>
      </c>
      <c r="AF49" s="47">
        <v>7</v>
      </c>
      <c r="AG49" s="47">
        <v>0</v>
      </c>
      <c r="AH49" s="47">
        <v>0</v>
      </c>
      <c r="AI49" s="47">
        <v>10</v>
      </c>
      <c r="AJ49" s="47">
        <v>0</v>
      </c>
      <c r="AK49" s="47"/>
      <c r="AL49" s="47"/>
      <c r="AM49" s="47"/>
      <c r="AN49" s="47"/>
      <c r="AO49" s="96"/>
      <c r="AP49" s="96"/>
      <c r="AQ49" s="47"/>
      <c r="AR49" s="47"/>
      <c r="AS49" s="47">
        <v>1</v>
      </c>
    </row>
    <row r="50" spans="2:45" ht="16.5">
      <c r="B50" s="13">
        <v>4.9</v>
      </c>
      <c r="C50" s="6" t="s">
        <v>24</v>
      </c>
      <c r="D50" s="47">
        <v>1</v>
      </c>
      <c r="E50" s="47">
        <v>7</v>
      </c>
      <c r="F50" s="47">
        <v>0</v>
      </c>
      <c r="G50" s="47"/>
      <c r="H50" s="47"/>
      <c r="I50" s="47"/>
      <c r="J50" s="47">
        <v>9</v>
      </c>
      <c r="K50" s="47">
        <v>2</v>
      </c>
      <c r="L50" s="47">
        <v>0</v>
      </c>
      <c r="M50" s="47"/>
      <c r="N50" s="47"/>
      <c r="O50" s="47"/>
      <c r="P50" s="47">
        <v>1</v>
      </c>
      <c r="Q50" s="47">
        <v>10</v>
      </c>
      <c r="R50" s="47">
        <v>0</v>
      </c>
      <c r="S50" s="47"/>
      <c r="T50" s="47"/>
      <c r="U50" s="47"/>
      <c r="V50" s="47">
        <v>2</v>
      </c>
      <c r="W50" s="47">
        <v>4</v>
      </c>
      <c r="X50" s="47">
        <v>5</v>
      </c>
      <c r="Y50" s="47">
        <v>4</v>
      </c>
      <c r="Z50" s="47">
        <v>0</v>
      </c>
      <c r="AA50" s="47">
        <v>7</v>
      </c>
      <c r="AB50" s="47">
        <v>0</v>
      </c>
      <c r="AC50" s="47">
        <v>4</v>
      </c>
      <c r="AD50" s="47">
        <v>7</v>
      </c>
      <c r="AE50" s="47">
        <v>4</v>
      </c>
      <c r="AF50" s="47">
        <v>4</v>
      </c>
      <c r="AG50" s="47">
        <v>2</v>
      </c>
      <c r="AH50" s="47">
        <v>6</v>
      </c>
      <c r="AI50" s="47">
        <v>4</v>
      </c>
      <c r="AJ50" s="47">
        <v>0</v>
      </c>
      <c r="AK50" s="47"/>
      <c r="AL50" s="47"/>
      <c r="AM50" s="47"/>
      <c r="AN50" s="47"/>
      <c r="AO50" s="96"/>
      <c r="AP50" s="96"/>
      <c r="AQ50" s="47"/>
      <c r="AR50" s="47">
        <v>1</v>
      </c>
      <c r="AS50" s="47"/>
    </row>
    <row r="51" spans="2:3" ht="16.5">
      <c r="B51" s="9"/>
      <c r="C51" s="1"/>
    </row>
    <row r="52" spans="3:45" ht="16.5">
      <c r="C52" s="34" t="s">
        <v>123</v>
      </c>
      <c r="D52" s="80">
        <f>SUM(D8:D50)</f>
        <v>27</v>
      </c>
      <c r="E52" s="80"/>
      <c r="F52" s="80"/>
      <c r="G52" s="80">
        <f>SUM(G8:G50)</f>
        <v>28</v>
      </c>
      <c r="H52" s="80"/>
      <c r="I52" s="80"/>
      <c r="J52" s="80">
        <f>SUM(J8:J50)</f>
        <v>41</v>
      </c>
      <c r="K52" s="80"/>
      <c r="L52" s="80"/>
      <c r="M52" s="80">
        <f>SUM(M8:M50)</f>
        <v>25</v>
      </c>
      <c r="N52" s="80"/>
      <c r="O52" s="80"/>
      <c r="P52" s="80">
        <f>SUM(P8:P50,0)</f>
        <v>34</v>
      </c>
      <c r="Q52" s="80"/>
      <c r="R52" s="80"/>
      <c r="S52" s="80">
        <f>SUM(S8:S50)</f>
        <v>23</v>
      </c>
      <c r="T52" s="80"/>
      <c r="U52" s="80"/>
      <c r="V52" s="80">
        <f>SUM(V8:V50)</f>
        <v>29</v>
      </c>
      <c r="W52" s="80"/>
      <c r="X52" s="80"/>
      <c r="Y52" s="80">
        <f>SUM(Y8:Y50)</f>
        <v>26</v>
      </c>
      <c r="Z52" s="80"/>
      <c r="AA52" s="80"/>
      <c r="AB52" s="80">
        <f>SUM(AB8:AB50)</f>
        <v>27</v>
      </c>
      <c r="AC52" s="80"/>
      <c r="AD52" s="80"/>
      <c r="AE52" s="80">
        <f>SUM(AE8:AE50)</f>
        <v>42</v>
      </c>
      <c r="AF52" s="80"/>
      <c r="AG52" s="80"/>
      <c r="AH52" s="80">
        <f>SUM(AH8:AH50)</f>
        <v>42</v>
      </c>
      <c r="AI52" s="80"/>
      <c r="AJ52" s="80"/>
      <c r="AK52" s="80">
        <f>SUM(AK8:AK50)</f>
        <v>49</v>
      </c>
      <c r="AL52" s="80"/>
      <c r="AM52" s="80"/>
      <c r="AN52" s="80">
        <f>SUM(AN8:AN50)</f>
        <v>1</v>
      </c>
      <c r="AO52" s="80"/>
      <c r="AP52" s="80"/>
      <c r="AQ52" s="80">
        <f>SUM(AQ8:AQ50)</f>
        <v>1</v>
      </c>
      <c r="AR52" s="80"/>
      <c r="AS52" s="80"/>
    </row>
    <row r="53" spans="3:45" ht="16.5">
      <c r="C53" s="34" t="s">
        <v>124</v>
      </c>
      <c r="D53" s="80"/>
      <c r="E53" s="80">
        <f>SUM(E8:E50)</f>
        <v>125</v>
      </c>
      <c r="F53" s="80"/>
      <c r="G53" s="80"/>
      <c r="H53" s="80">
        <f>SUM(H8:H50)</f>
        <v>147</v>
      </c>
      <c r="I53" s="80"/>
      <c r="J53" s="80"/>
      <c r="K53" s="80">
        <f>SUM(K8:K50)</f>
        <v>137</v>
      </c>
      <c r="L53" s="80"/>
      <c r="M53" s="80"/>
      <c r="N53" s="80">
        <f>SUM(N8:N50)</f>
        <v>193</v>
      </c>
      <c r="O53" s="80"/>
      <c r="P53" s="80"/>
      <c r="Q53" s="80">
        <f>SUM(Q8:Q50,0)</f>
        <v>140</v>
      </c>
      <c r="R53" s="80"/>
      <c r="S53" s="80"/>
      <c r="T53" s="80">
        <f>SUM(T8:T50)</f>
        <v>171</v>
      </c>
      <c r="U53" s="80"/>
      <c r="V53" s="80"/>
      <c r="W53" s="80">
        <f>SUM(W8:W50)</f>
        <v>173</v>
      </c>
      <c r="X53" s="80"/>
      <c r="Y53" s="80"/>
      <c r="Z53" s="80">
        <f>SUM(Z8:Z50)</f>
        <v>108</v>
      </c>
      <c r="AA53" s="80"/>
      <c r="AB53" s="80"/>
      <c r="AC53" s="80">
        <f>SUM(AC8:AC50)</f>
        <v>92</v>
      </c>
      <c r="AD53" s="80"/>
      <c r="AE53" s="80"/>
      <c r="AF53" s="80">
        <f>SUM(AF8:AF50)</f>
        <v>134</v>
      </c>
      <c r="AG53" s="80"/>
      <c r="AH53" s="80"/>
      <c r="AI53" s="80">
        <f>SUM(AI8:AI50)</f>
        <v>109</v>
      </c>
      <c r="AJ53" s="80"/>
      <c r="AK53" s="80"/>
      <c r="AL53" s="80">
        <f>SUM(AL8:AL50)</f>
        <v>141</v>
      </c>
      <c r="AM53" s="80"/>
      <c r="AN53" s="80"/>
      <c r="AO53" s="80">
        <f>SUM(AO8:AO50)</f>
        <v>22</v>
      </c>
      <c r="AP53" s="80"/>
      <c r="AQ53" s="80"/>
      <c r="AR53" s="80">
        <f>SUM(AR8:AR50)</f>
        <v>16</v>
      </c>
      <c r="AS53" s="80"/>
    </row>
    <row r="54" spans="3:45" ht="16.5">
      <c r="C54" s="34" t="s">
        <v>125</v>
      </c>
      <c r="D54" s="80"/>
      <c r="E54" s="80"/>
      <c r="F54" s="80">
        <f>SUM(F8:F50)</f>
        <v>64</v>
      </c>
      <c r="G54" s="80"/>
      <c r="H54" s="80"/>
      <c r="I54" s="80">
        <f>SUM(I8:I50)</f>
        <v>114</v>
      </c>
      <c r="J54" s="80"/>
      <c r="K54" s="80"/>
      <c r="L54" s="80">
        <f>SUM(L8:L50)</f>
        <v>66</v>
      </c>
      <c r="M54" s="80"/>
      <c r="N54" s="80"/>
      <c r="O54" s="80">
        <f>SUM(O8:O50)</f>
        <v>82</v>
      </c>
      <c r="P54" s="80"/>
      <c r="Q54" s="80"/>
      <c r="R54" s="80">
        <f>SUM(R8:R50,0)</f>
        <v>65</v>
      </c>
      <c r="S54" s="80"/>
      <c r="T54" s="80"/>
      <c r="U54" s="80">
        <f>SUM(U8:U50)</f>
        <v>94</v>
      </c>
      <c r="V54" s="80"/>
      <c r="W54" s="80"/>
      <c r="X54" s="80">
        <f>SUM(X8:X50)</f>
        <v>49</v>
      </c>
      <c r="Y54" s="80"/>
      <c r="Z54" s="80"/>
      <c r="AA54" s="80">
        <f>SUM(AA8:AA50)</f>
        <v>118</v>
      </c>
      <c r="AB54" s="80"/>
      <c r="AC54" s="80"/>
      <c r="AD54" s="80">
        <f>SUM(AD8:AD50)</f>
        <v>133</v>
      </c>
      <c r="AE54" s="80"/>
      <c r="AF54" s="80"/>
      <c r="AG54" s="80">
        <f>SUM(AG8:AG50)</f>
        <v>54</v>
      </c>
      <c r="AH54" s="80"/>
      <c r="AI54" s="80"/>
      <c r="AJ54" s="80">
        <f>SUM(AJ8:AJ50)</f>
        <v>79</v>
      </c>
      <c r="AK54" s="80"/>
      <c r="AL54" s="80"/>
      <c r="AM54" s="80">
        <f>SUM(AM8:AM50)</f>
        <v>78</v>
      </c>
      <c r="AN54" s="80"/>
      <c r="AO54" s="80"/>
      <c r="AP54" s="80">
        <f>SUM(AP8:AP50)</f>
        <v>8</v>
      </c>
      <c r="AQ54" s="80"/>
      <c r="AR54" s="80"/>
      <c r="AS54" s="80">
        <f>SUM(AS8:AS50)</f>
        <v>6</v>
      </c>
    </row>
    <row r="56" spans="11:13" ht="12.75">
      <c r="K56" s="46"/>
      <c r="L56" s="46"/>
      <c r="M56" s="46"/>
    </row>
    <row r="57" spans="3:13" ht="18">
      <c r="C57" s="82" t="s">
        <v>185</v>
      </c>
      <c r="K57" s="46"/>
      <c r="L57" s="46"/>
      <c r="M57" s="46"/>
    </row>
    <row r="58" ht="12.75">
      <c r="C58" s="62"/>
    </row>
    <row r="59" spans="3:25" ht="18">
      <c r="C59" s="82" t="s">
        <v>186</v>
      </c>
      <c r="D59" s="81"/>
      <c r="E59" s="81"/>
      <c r="F59" s="81"/>
      <c r="G59" s="81"/>
      <c r="H59" s="81"/>
      <c r="I59" s="81"/>
      <c r="J59" s="81"/>
      <c r="K59" s="81"/>
      <c r="L59" s="81"/>
      <c r="M59" s="81"/>
      <c r="N59" s="81"/>
      <c r="O59" s="81"/>
      <c r="P59" s="81"/>
      <c r="Q59" s="81"/>
      <c r="R59" s="81"/>
      <c r="S59" s="81"/>
      <c r="T59" s="80"/>
      <c r="U59" s="80"/>
      <c r="V59" s="80"/>
      <c r="W59" s="80"/>
      <c r="X59" s="80"/>
      <c r="Y59" s="80"/>
    </row>
    <row r="61" ht="18">
      <c r="C61" s="86" t="s">
        <v>203</v>
      </c>
    </row>
    <row r="62" spans="3:25" ht="18">
      <c r="C62" s="235" t="s">
        <v>204</v>
      </c>
      <c r="D62" s="236"/>
      <c r="E62" s="236"/>
      <c r="F62" s="87"/>
      <c r="G62" s="87"/>
      <c r="H62" s="87"/>
      <c r="I62" s="87"/>
      <c r="J62" s="87"/>
      <c r="K62" s="87"/>
      <c r="L62" s="87"/>
      <c r="M62" s="87"/>
      <c r="N62" s="87"/>
      <c r="O62" s="81"/>
      <c r="P62" s="81"/>
      <c r="Q62" s="81"/>
      <c r="R62" s="81"/>
      <c r="S62" s="81"/>
      <c r="T62" s="80"/>
      <c r="U62" s="80"/>
      <c r="V62" s="80"/>
      <c r="W62" s="80"/>
      <c r="X62" s="80"/>
      <c r="Y62" s="80"/>
    </row>
    <row r="63" spans="3:25" ht="18">
      <c r="C63" s="235" t="s">
        <v>205</v>
      </c>
      <c r="D63" s="236"/>
      <c r="E63" s="236"/>
      <c r="F63" s="87"/>
      <c r="G63" s="87"/>
      <c r="H63" s="87"/>
      <c r="I63" s="87"/>
      <c r="J63" s="87"/>
      <c r="K63" s="87"/>
      <c r="L63" s="87"/>
      <c r="M63" s="87"/>
      <c r="N63" s="87"/>
      <c r="O63" s="81"/>
      <c r="P63" s="81"/>
      <c r="Q63" s="81"/>
      <c r="R63" s="81"/>
      <c r="S63" s="81"/>
      <c r="T63" s="80"/>
      <c r="U63" s="80"/>
      <c r="V63" s="80"/>
      <c r="W63" s="80"/>
      <c r="X63" s="80"/>
      <c r="Y63" s="80"/>
    </row>
    <row r="64" spans="3:25" ht="18">
      <c r="C64" s="235" t="s">
        <v>206</v>
      </c>
      <c r="D64" s="236"/>
      <c r="E64" s="236"/>
      <c r="F64" s="236"/>
      <c r="G64" s="236"/>
      <c r="H64" s="87"/>
      <c r="I64" s="87"/>
      <c r="J64" s="87"/>
      <c r="K64" s="87"/>
      <c r="L64" s="87"/>
      <c r="M64" s="87"/>
      <c r="N64" s="87"/>
      <c r="O64" s="81"/>
      <c r="P64" s="81"/>
      <c r="Q64" s="81"/>
      <c r="R64" s="81"/>
      <c r="S64" s="81"/>
      <c r="T64" s="80"/>
      <c r="U64" s="80"/>
      <c r="V64" s="80"/>
      <c r="W64" s="80"/>
      <c r="X64" s="80"/>
      <c r="Y64" s="80"/>
    </row>
    <row r="65" spans="3:25" ht="18">
      <c r="C65" s="235" t="s">
        <v>207</v>
      </c>
      <c r="D65" s="236"/>
      <c r="E65" s="236"/>
      <c r="F65" s="236"/>
      <c r="G65" s="236"/>
      <c r="H65" s="236"/>
      <c r="I65" s="236"/>
      <c r="J65" s="236"/>
      <c r="K65" s="87"/>
      <c r="L65" s="87"/>
      <c r="M65" s="87"/>
      <c r="N65" s="87"/>
      <c r="O65" s="81"/>
      <c r="P65" s="81"/>
      <c r="Q65" s="81"/>
      <c r="R65" s="81"/>
      <c r="S65" s="81"/>
      <c r="T65" s="80"/>
      <c r="U65" s="80"/>
      <c r="V65" s="80"/>
      <c r="W65" s="80"/>
      <c r="X65" s="80"/>
      <c r="Y65" s="80"/>
    </row>
    <row r="66" spans="3:25" ht="18" customHeight="1">
      <c r="C66" s="235" t="s">
        <v>210</v>
      </c>
      <c r="D66" s="236"/>
      <c r="E66" s="236"/>
      <c r="F66" s="236"/>
      <c r="G66" s="236"/>
      <c r="H66" s="236"/>
      <c r="I66" s="236"/>
      <c r="J66" s="236"/>
      <c r="K66" s="236"/>
      <c r="L66" s="236"/>
      <c r="M66" s="236"/>
      <c r="N66" s="236"/>
      <c r="O66" s="81"/>
      <c r="P66" s="81"/>
      <c r="Q66" s="81"/>
      <c r="R66" s="81"/>
      <c r="S66" s="81"/>
      <c r="T66" s="80"/>
      <c r="U66" s="80"/>
      <c r="V66" s="80"/>
      <c r="W66" s="80"/>
      <c r="X66" s="80"/>
      <c r="Y66" s="80"/>
    </row>
    <row r="67" spans="3:25" ht="18" customHeight="1">
      <c r="C67" s="235" t="s">
        <v>208</v>
      </c>
      <c r="D67" s="236"/>
      <c r="E67" s="236"/>
      <c r="F67" s="87"/>
      <c r="G67" s="87"/>
      <c r="H67" s="87"/>
      <c r="I67" s="87"/>
      <c r="J67" s="87"/>
      <c r="K67" s="87"/>
      <c r="L67" s="87"/>
      <c r="M67" s="87"/>
      <c r="N67" s="87"/>
      <c r="O67" s="81"/>
      <c r="P67" s="81"/>
      <c r="Q67" s="81"/>
      <c r="R67" s="81"/>
      <c r="S67" s="81"/>
      <c r="T67" s="80"/>
      <c r="U67" s="80"/>
      <c r="V67" s="80"/>
      <c r="W67" s="80"/>
      <c r="X67" s="80"/>
      <c r="Y67" s="80"/>
    </row>
    <row r="68" spans="3:25" ht="18" customHeight="1">
      <c r="C68" s="235" t="s">
        <v>209</v>
      </c>
      <c r="D68" s="236"/>
      <c r="E68" s="236"/>
      <c r="F68" s="236"/>
      <c r="G68" s="236"/>
      <c r="H68" s="87"/>
      <c r="I68" s="87"/>
      <c r="J68" s="87"/>
      <c r="K68" s="87"/>
      <c r="L68" s="87"/>
      <c r="M68" s="87"/>
      <c r="N68" s="87"/>
      <c r="O68" s="81"/>
      <c r="P68" s="81"/>
      <c r="Q68" s="81"/>
      <c r="R68" s="81"/>
      <c r="S68" s="81"/>
      <c r="T68" s="80"/>
      <c r="U68" s="80"/>
      <c r="V68" s="80"/>
      <c r="W68" s="80"/>
      <c r="X68" s="80"/>
      <c r="Y68" s="80"/>
    </row>
  </sheetData>
  <mergeCells count="8">
    <mergeCell ref="A1:C1"/>
    <mergeCell ref="C62:E62"/>
    <mergeCell ref="C63:E63"/>
    <mergeCell ref="C67:E67"/>
    <mergeCell ref="C68:G68"/>
    <mergeCell ref="C64:G64"/>
    <mergeCell ref="C65:J65"/>
    <mergeCell ref="C66:N66"/>
  </mergeCells>
  <printOptions/>
  <pageMargins left="0.75" right="0.75" top="1" bottom="1" header="0.5" footer="0.5"/>
  <pageSetup fitToWidth="2" horizontalDpi="600" verticalDpi="600" orientation="landscape" scale="44"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50" zoomScaleNormal="50" workbookViewId="0" topLeftCell="A1">
      <selection activeCell="L15" sqref="L15"/>
    </sheetView>
  </sheetViews>
  <sheetFormatPr defaultColWidth="9.140625" defaultRowHeight="12.75"/>
  <cols>
    <col min="2" max="2" width="13.421875" style="0" customWidth="1"/>
    <col min="3" max="3" width="30.8515625" style="1" customWidth="1"/>
    <col min="4" max="4" width="12.57421875" style="0" customWidth="1"/>
    <col min="5" max="5" width="22.140625" style="0" customWidth="1"/>
    <col min="6" max="6" width="16.28125" style="0" customWidth="1"/>
    <col min="7" max="8" width="12.57421875" style="0" customWidth="1"/>
    <col min="9" max="9" width="19.7109375" style="0" customWidth="1"/>
    <col min="10" max="10" width="10.421875" style="0" customWidth="1"/>
    <col min="11" max="11" width="16.8515625" style="0" customWidth="1"/>
    <col min="12" max="12" width="10.28125" style="0" bestFit="1" customWidth="1"/>
    <col min="13" max="14" width="8.57421875" style="0" customWidth="1"/>
    <col min="15" max="16" width="10.28125" style="0" customWidth="1"/>
  </cols>
  <sheetData>
    <row r="1" spans="1:3" ht="13.5" thickBot="1">
      <c r="A1" s="16" t="str">
        <f>'Document Index'!A1</f>
        <v>00245r10P802-15_TG3-Proposal-Evaluations</v>
      </c>
      <c r="B1" s="16"/>
      <c r="C1" s="16"/>
    </row>
    <row r="2" spans="1:12" ht="12.75">
      <c r="A2" s="16"/>
      <c r="B2" s="16"/>
      <c r="C2" s="17" t="s">
        <v>85</v>
      </c>
      <c r="D2" s="140" t="s">
        <v>80</v>
      </c>
      <c r="E2" s="141" t="s">
        <v>79</v>
      </c>
      <c r="F2" s="19" t="s">
        <v>82</v>
      </c>
      <c r="G2" s="19" t="s">
        <v>86</v>
      </c>
      <c r="H2" s="19" t="s">
        <v>87</v>
      </c>
      <c r="I2" s="19" t="s">
        <v>88</v>
      </c>
      <c r="J2" s="19" t="s">
        <v>89</v>
      </c>
      <c r="K2" s="117"/>
      <c r="L2" s="50"/>
    </row>
    <row r="3" spans="3:12" ht="16.5">
      <c r="C3" s="12" t="s">
        <v>92</v>
      </c>
      <c r="D3" s="110" t="s">
        <v>26</v>
      </c>
      <c r="E3" s="142" t="s">
        <v>245</v>
      </c>
      <c r="F3" s="24" t="s">
        <v>93</v>
      </c>
      <c r="G3" s="23" t="s">
        <v>94</v>
      </c>
      <c r="H3" s="23" t="s">
        <v>78</v>
      </c>
      <c r="I3" s="24" t="s">
        <v>95</v>
      </c>
      <c r="J3" s="23" t="s">
        <v>28</v>
      </c>
      <c r="K3" s="111" t="s">
        <v>146</v>
      </c>
      <c r="L3" s="5"/>
    </row>
    <row r="4" spans="3:12" ht="16.5">
      <c r="C4" s="12" t="s">
        <v>30</v>
      </c>
      <c r="D4" s="112" t="s">
        <v>18</v>
      </c>
      <c r="E4" s="143" t="s">
        <v>18</v>
      </c>
      <c r="F4" s="15" t="s">
        <v>18</v>
      </c>
      <c r="G4" s="15" t="s">
        <v>18</v>
      </c>
      <c r="H4" s="15" t="s">
        <v>18</v>
      </c>
      <c r="I4" s="15" t="s">
        <v>18</v>
      </c>
      <c r="J4" s="15" t="s">
        <v>18</v>
      </c>
      <c r="K4" s="108" t="s">
        <v>18</v>
      </c>
      <c r="L4" s="5"/>
    </row>
    <row r="5" spans="3:13" ht="16.5">
      <c r="C5" s="12" t="s">
        <v>31</v>
      </c>
      <c r="D5" s="106" t="s">
        <v>105</v>
      </c>
      <c r="E5" s="137" t="s">
        <v>251</v>
      </c>
      <c r="F5" s="104" t="s">
        <v>233</v>
      </c>
      <c r="G5" s="104" t="s">
        <v>252</v>
      </c>
      <c r="H5" s="104" t="s">
        <v>253</v>
      </c>
      <c r="I5" s="104" t="s">
        <v>255</v>
      </c>
      <c r="J5" s="104" t="s">
        <v>254</v>
      </c>
      <c r="K5" s="107" t="s">
        <v>256</v>
      </c>
      <c r="L5" s="97"/>
      <c r="M5" s="62"/>
    </row>
    <row r="6" spans="2:15" ht="15.75">
      <c r="B6" s="4" t="s">
        <v>34</v>
      </c>
      <c r="C6" s="11" t="s">
        <v>0</v>
      </c>
      <c r="D6" s="62"/>
      <c r="E6" s="144"/>
      <c r="F6" s="97"/>
      <c r="G6" s="97"/>
      <c r="H6" s="97"/>
      <c r="I6" s="97"/>
      <c r="J6" s="146"/>
      <c r="K6" s="97"/>
      <c r="L6" s="97"/>
      <c r="M6" s="61" t="s">
        <v>149</v>
      </c>
      <c r="N6" s="61"/>
      <c r="O6" s="61"/>
    </row>
    <row r="7" spans="1:16" ht="16.5">
      <c r="A7" s="2" t="s">
        <v>32</v>
      </c>
      <c r="B7" s="13">
        <v>2.1</v>
      </c>
      <c r="C7" s="6" t="s">
        <v>1</v>
      </c>
      <c r="D7" s="47">
        <v>1</v>
      </c>
      <c r="E7" s="113">
        <v>0</v>
      </c>
      <c r="F7" s="37">
        <v>1</v>
      </c>
      <c r="G7" s="47">
        <v>1</v>
      </c>
      <c r="H7" s="47">
        <v>1</v>
      </c>
      <c r="I7" s="47">
        <v>1</v>
      </c>
      <c r="J7" s="47">
        <v>1</v>
      </c>
      <c r="K7" s="78">
        <v>1</v>
      </c>
      <c r="L7" s="59"/>
      <c r="M7" s="150" t="s">
        <v>166</v>
      </c>
      <c r="N7" s="16"/>
      <c r="O7" s="16"/>
      <c r="P7" s="16"/>
    </row>
    <row r="8" spans="1:16" ht="33">
      <c r="A8" s="8" t="s">
        <v>33</v>
      </c>
      <c r="B8" s="13" t="s">
        <v>37</v>
      </c>
      <c r="C8" s="6" t="s">
        <v>35</v>
      </c>
      <c r="D8" s="47">
        <v>1</v>
      </c>
      <c r="E8" s="113">
        <v>0</v>
      </c>
      <c r="F8" s="37">
        <v>1</v>
      </c>
      <c r="G8" s="47">
        <v>1</v>
      </c>
      <c r="H8" s="55">
        <v>1</v>
      </c>
      <c r="I8" s="37">
        <v>1</v>
      </c>
      <c r="J8" s="47">
        <v>1</v>
      </c>
      <c r="K8" s="78">
        <v>1</v>
      </c>
      <c r="L8" s="59"/>
      <c r="M8" s="60" t="s">
        <v>270</v>
      </c>
      <c r="N8" s="16"/>
      <c r="O8" s="16"/>
      <c r="P8" s="16"/>
    </row>
    <row r="9" spans="2:16" ht="16.5">
      <c r="B9" s="13" t="s">
        <v>38</v>
      </c>
      <c r="C9" s="6" t="s">
        <v>36</v>
      </c>
      <c r="D9" s="47">
        <v>1</v>
      </c>
      <c r="E9" s="113">
        <v>1</v>
      </c>
      <c r="F9" s="37">
        <v>1</v>
      </c>
      <c r="G9" s="47">
        <v>1</v>
      </c>
      <c r="H9" s="55">
        <v>1</v>
      </c>
      <c r="I9" s="47">
        <v>1</v>
      </c>
      <c r="J9" s="47">
        <v>0</v>
      </c>
      <c r="K9" s="78">
        <v>1</v>
      </c>
      <c r="L9" s="59"/>
      <c r="M9" s="60" t="s">
        <v>270</v>
      </c>
      <c r="N9" s="16"/>
      <c r="O9" s="16"/>
      <c r="P9" s="16"/>
    </row>
    <row r="10" spans="2:16" ht="16.5">
      <c r="B10" s="13" t="s">
        <v>42</v>
      </c>
      <c r="C10" s="6" t="s">
        <v>39</v>
      </c>
      <c r="D10" s="47">
        <v>0</v>
      </c>
      <c r="E10" s="113">
        <v>1</v>
      </c>
      <c r="F10" s="37">
        <v>1</v>
      </c>
      <c r="G10" s="47">
        <v>0</v>
      </c>
      <c r="H10" s="47">
        <v>1</v>
      </c>
      <c r="I10" s="47">
        <v>1</v>
      </c>
      <c r="J10" s="47">
        <v>1</v>
      </c>
      <c r="K10" s="78">
        <v>0</v>
      </c>
      <c r="L10" s="59"/>
      <c r="M10" s="60" t="s">
        <v>270</v>
      </c>
      <c r="N10" s="16"/>
      <c r="O10" s="16"/>
      <c r="P10" s="16"/>
    </row>
    <row r="11" spans="2:16" ht="16.5">
      <c r="B11" s="13" t="s">
        <v>43</v>
      </c>
      <c r="C11" s="6" t="s">
        <v>40</v>
      </c>
      <c r="D11" s="47">
        <v>1</v>
      </c>
      <c r="E11" s="113">
        <v>1</v>
      </c>
      <c r="F11" s="37">
        <v>1</v>
      </c>
      <c r="G11" s="47">
        <v>1</v>
      </c>
      <c r="H11" s="47">
        <v>1</v>
      </c>
      <c r="I11" s="47">
        <v>1</v>
      </c>
      <c r="J11" s="47">
        <v>1</v>
      </c>
      <c r="K11" s="78">
        <v>1</v>
      </c>
      <c r="L11" s="59"/>
      <c r="M11" s="60" t="s">
        <v>166</v>
      </c>
      <c r="N11" s="16"/>
      <c r="O11" s="60"/>
      <c r="P11" s="16"/>
    </row>
    <row r="12" spans="2:16" ht="16.5">
      <c r="B12" s="13" t="s">
        <v>44</v>
      </c>
      <c r="C12" s="6" t="s">
        <v>41</v>
      </c>
      <c r="D12" s="47">
        <v>0</v>
      </c>
      <c r="E12" s="113">
        <v>1</v>
      </c>
      <c r="F12" s="37">
        <v>0</v>
      </c>
      <c r="G12" s="47">
        <v>0</v>
      </c>
      <c r="H12" s="47">
        <v>1</v>
      </c>
      <c r="I12" s="47">
        <v>1</v>
      </c>
      <c r="J12" s="47">
        <v>1</v>
      </c>
      <c r="K12" s="78">
        <v>0</v>
      </c>
      <c r="L12" s="59"/>
      <c r="M12" s="60" t="s">
        <v>270</v>
      </c>
      <c r="N12" s="16"/>
      <c r="O12" s="16"/>
      <c r="P12" s="16"/>
    </row>
    <row r="13" spans="2:16" ht="16.5">
      <c r="B13" s="13">
        <v>2.3</v>
      </c>
      <c r="C13" s="6" t="s">
        <v>2</v>
      </c>
      <c r="D13" s="47">
        <v>-1</v>
      </c>
      <c r="E13" s="113">
        <v>-1</v>
      </c>
      <c r="F13" s="37">
        <v>0</v>
      </c>
      <c r="G13" s="47">
        <v>0</v>
      </c>
      <c r="H13" s="47">
        <v>0</v>
      </c>
      <c r="I13" s="47">
        <v>0</v>
      </c>
      <c r="J13" s="47">
        <v>0</v>
      </c>
      <c r="K13" s="78">
        <v>0</v>
      </c>
      <c r="L13" s="59"/>
      <c r="M13" s="60" t="s">
        <v>166</v>
      </c>
      <c r="N13" s="16"/>
      <c r="O13" s="16"/>
      <c r="P13" s="16"/>
    </row>
    <row r="14" spans="2:16" ht="16.5">
      <c r="B14" s="13" t="s">
        <v>45</v>
      </c>
      <c r="C14" s="6" t="s">
        <v>3</v>
      </c>
      <c r="D14" s="47">
        <v>1</v>
      </c>
      <c r="E14" s="113">
        <v>1</v>
      </c>
      <c r="F14" s="37">
        <v>1</v>
      </c>
      <c r="G14" s="47">
        <v>1</v>
      </c>
      <c r="H14" s="47">
        <v>1</v>
      </c>
      <c r="I14" s="47">
        <v>1</v>
      </c>
      <c r="J14" s="47">
        <v>1</v>
      </c>
      <c r="K14" s="78">
        <v>1</v>
      </c>
      <c r="L14" s="59"/>
      <c r="M14" s="60" t="s">
        <v>166</v>
      </c>
      <c r="N14" s="16"/>
      <c r="O14" s="16"/>
      <c r="P14" s="16"/>
    </row>
    <row r="15" spans="2:16" ht="16.5">
      <c r="B15" s="13" t="s">
        <v>46</v>
      </c>
      <c r="C15" s="6" t="s">
        <v>4</v>
      </c>
      <c r="D15" s="47">
        <v>1</v>
      </c>
      <c r="E15" s="113">
        <v>1</v>
      </c>
      <c r="F15" s="37">
        <v>1</v>
      </c>
      <c r="G15" s="47">
        <v>1</v>
      </c>
      <c r="H15" s="47">
        <v>1</v>
      </c>
      <c r="I15" s="47">
        <v>1</v>
      </c>
      <c r="J15" s="47">
        <v>1</v>
      </c>
      <c r="K15" s="78">
        <v>1</v>
      </c>
      <c r="L15" s="59"/>
      <c r="M15" s="60" t="s">
        <v>166</v>
      </c>
      <c r="N15" s="16"/>
      <c r="O15" s="16"/>
      <c r="P15" s="16"/>
    </row>
    <row r="16" spans="2:16" ht="16.5">
      <c r="B16" s="13" t="s">
        <v>47</v>
      </c>
      <c r="C16" s="6" t="s">
        <v>5</v>
      </c>
      <c r="D16" s="47">
        <v>-1</v>
      </c>
      <c r="E16" s="113">
        <v>0</v>
      </c>
      <c r="F16" s="37">
        <v>0</v>
      </c>
      <c r="G16" s="47">
        <v>0</v>
      </c>
      <c r="H16" s="47">
        <v>0</v>
      </c>
      <c r="I16" s="37">
        <v>-1</v>
      </c>
      <c r="J16" s="37">
        <v>0</v>
      </c>
      <c r="K16" s="78">
        <v>0</v>
      </c>
      <c r="L16" s="59"/>
      <c r="M16" s="60" t="s">
        <v>166</v>
      </c>
      <c r="N16" s="16"/>
      <c r="O16" s="16"/>
      <c r="P16" s="16"/>
    </row>
    <row r="17" spans="2:16" ht="16.5">
      <c r="B17" s="25" t="s">
        <v>48</v>
      </c>
      <c r="C17" s="26" t="s">
        <v>6</v>
      </c>
      <c r="D17" s="47">
        <v>1</v>
      </c>
      <c r="E17" s="113">
        <v>1</v>
      </c>
      <c r="F17" s="37">
        <v>1</v>
      </c>
      <c r="G17" s="47">
        <v>1</v>
      </c>
      <c r="H17" s="47">
        <v>1</v>
      </c>
      <c r="I17" s="47">
        <v>1</v>
      </c>
      <c r="J17" s="47">
        <v>1</v>
      </c>
      <c r="K17" s="78">
        <v>1</v>
      </c>
      <c r="L17" s="59"/>
      <c r="M17" s="60" t="s">
        <v>166</v>
      </c>
      <c r="N17" s="16"/>
      <c r="O17" s="16"/>
      <c r="P17" s="16"/>
    </row>
    <row r="18" spans="2:16" ht="16.5">
      <c r="B18" s="13">
        <v>2.5</v>
      </c>
      <c r="C18" s="6" t="s">
        <v>7</v>
      </c>
      <c r="D18" s="78">
        <v>0</v>
      </c>
      <c r="E18" s="113">
        <v>1</v>
      </c>
      <c r="F18" s="37">
        <v>1</v>
      </c>
      <c r="G18" s="47">
        <v>1</v>
      </c>
      <c r="H18" s="47">
        <v>1</v>
      </c>
      <c r="I18" s="47">
        <v>1</v>
      </c>
      <c r="J18" s="47">
        <v>1</v>
      </c>
      <c r="K18" s="78">
        <v>1</v>
      </c>
      <c r="L18" s="59"/>
      <c r="M18" s="60" t="s">
        <v>166</v>
      </c>
      <c r="N18" s="16"/>
      <c r="O18" s="16"/>
      <c r="P18" s="16"/>
    </row>
    <row r="19" spans="2:16" ht="16.5">
      <c r="B19" s="27">
        <v>2.6</v>
      </c>
      <c r="C19" s="28" t="s">
        <v>97</v>
      </c>
      <c r="D19" s="78">
        <v>0</v>
      </c>
      <c r="E19" s="113">
        <v>0</v>
      </c>
      <c r="F19" s="37">
        <v>0</v>
      </c>
      <c r="G19" s="47">
        <v>0</v>
      </c>
      <c r="H19" s="37">
        <v>0</v>
      </c>
      <c r="I19" s="47">
        <v>1</v>
      </c>
      <c r="J19" s="47">
        <v>0</v>
      </c>
      <c r="K19" s="78">
        <v>0</v>
      </c>
      <c r="L19" s="59"/>
      <c r="M19" s="60" t="s">
        <v>166</v>
      </c>
      <c r="N19" s="16"/>
      <c r="O19" s="16"/>
      <c r="P19" s="16"/>
    </row>
    <row r="20" spans="2:16" ht="16.5">
      <c r="B20" s="9"/>
      <c r="C20" s="7"/>
      <c r="D20" s="145"/>
      <c r="E20" s="144"/>
      <c r="F20" s="41"/>
      <c r="G20" s="59"/>
      <c r="H20" s="59"/>
      <c r="I20" s="59"/>
      <c r="J20" s="148"/>
      <c r="K20" s="59"/>
      <c r="L20" s="40"/>
      <c r="M20" s="60"/>
      <c r="N20" s="16"/>
      <c r="O20" s="16"/>
      <c r="P20" s="16"/>
    </row>
    <row r="21" spans="1:16" ht="16.5">
      <c r="A21" s="2" t="s">
        <v>18</v>
      </c>
      <c r="B21" s="13">
        <v>4.1</v>
      </c>
      <c r="C21" s="6" t="s">
        <v>19</v>
      </c>
      <c r="D21" s="55">
        <v>-1</v>
      </c>
      <c r="E21" s="113">
        <v>1</v>
      </c>
      <c r="F21" s="37">
        <v>1</v>
      </c>
      <c r="G21" s="149">
        <v>1</v>
      </c>
      <c r="H21" s="47">
        <v>1</v>
      </c>
      <c r="I21" s="47">
        <v>1</v>
      </c>
      <c r="J21" s="47">
        <v>1</v>
      </c>
      <c r="K21" s="78">
        <v>1</v>
      </c>
      <c r="L21" s="40"/>
      <c r="M21" s="150" t="s">
        <v>166</v>
      </c>
      <c r="N21" s="16"/>
      <c r="O21" s="16"/>
      <c r="P21" s="16"/>
    </row>
    <row r="22" spans="2:16" ht="33">
      <c r="B22" s="13" t="s">
        <v>71</v>
      </c>
      <c r="C22" s="6" t="s">
        <v>67</v>
      </c>
      <c r="D22" s="47">
        <v>1</v>
      </c>
      <c r="E22" s="113">
        <v>1</v>
      </c>
      <c r="F22" s="37">
        <v>-1</v>
      </c>
      <c r="G22" s="47">
        <v>-1</v>
      </c>
      <c r="H22" s="47">
        <v>1</v>
      </c>
      <c r="I22" s="47">
        <v>1</v>
      </c>
      <c r="J22" s="47">
        <v>-1</v>
      </c>
      <c r="K22" s="78">
        <v>1</v>
      </c>
      <c r="L22" s="59"/>
      <c r="M22" s="60" t="s">
        <v>166</v>
      </c>
      <c r="N22" s="16"/>
      <c r="O22" s="16"/>
      <c r="P22" s="16"/>
    </row>
    <row r="23" spans="2:16" ht="33">
      <c r="B23" s="13" t="s">
        <v>72</v>
      </c>
      <c r="C23" s="6" t="s">
        <v>68</v>
      </c>
      <c r="D23" s="47">
        <v>0</v>
      </c>
      <c r="E23" s="113">
        <v>0</v>
      </c>
      <c r="F23" s="37">
        <v>0</v>
      </c>
      <c r="G23" s="47">
        <v>0</v>
      </c>
      <c r="H23" s="47">
        <v>1</v>
      </c>
      <c r="I23" s="47">
        <v>1</v>
      </c>
      <c r="J23" s="47">
        <v>0</v>
      </c>
      <c r="K23" s="78">
        <v>0</v>
      </c>
      <c r="L23" s="59"/>
      <c r="M23" s="60" t="s">
        <v>166</v>
      </c>
      <c r="N23" s="16"/>
      <c r="O23" s="16"/>
      <c r="P23" s="16"/>
    </row>
    <row r="24" spans="2:16" ht="16.5">
      <c r="B24" s="13">
        <v>4.3</v>
      </c>
      <c r="C24" s="6" t="s">
        <v>20</v>
      </c>
      <c r="D24" s="47">
        <v>0</v>
      </c>
      <c r="E24" s="113">
        <v>0</v>
      </c>
      <c r="F24" s="37">
        <v>0</v>
      </c>
      <c r="G24" s="47">
        <v>0</v>
      </c>
      <c r="H24" s="47">
        <v>0</v>
      </c>
      <c r="I24" s="47">
        <v>0</v>
      </c>
      <c r="J24" s="47">
        <v>0</v>
      </c>
      <c r="K24" s="78">
        <v>0</v>
      </c>
      <c r="L24" s="59"/>
      <c r="M24" s="60" t="s">
        <v>166</v>
      </c>
      <c r="N24" s="16"/>
      <c r="O24" s="16"/>
      <c r="P24" s="16"/>
    </row>
    <row r="25" spans="2:16" ht="49.5">
      <c r="B25" s="13">
        <v>4.4</v>
      </c>
      <c r="C25" s="6" t="s">
        <v>69</v>
      </c>
      <c r="D25" s="47">
        <v>-1</v>
      </c>
      <c r="E25" s="113">
        <v>1</v>
      </c>
      <c r="F25" s="37">
        <v>-1</v>
      </c>
      <c r="G25" s="47">
        <v>-1</v>
      </c>
      <c r="H25" s="47">
        <v>0</v>
      </c>
      <c r="I25" s="47">
        <v>1</v>
      </c>
      <c r="J25" s="47">
        <v>-1</v>
      </c>
      <c r="K25" s="78">
        <v>0</v>
      </c>
      <c r="L25" s="40"/>
      <c r="M25" s="60" t="s">
        <v>166</v>
      </c>
      <c r="N25" s="16"/>
      <c r="O25" s="16"/>
      <c r="P25" s="16"/>
    </row>
    <row r="26" spans="2:16" ht="16.5">
      <c r="B26" s="13">
        <v>4.5</v>
      </c>
      <c r="C26" s="6" t="s">
        <v>70</v>
      </c>
      <c r="D26" s="47">
        <v>0</v>
      </c>
      <c r="E26" s="113">
        <v>0</v>
      </c>
      <c r="F26" s="37">
        <v>0</v>
      </c>
      <c r="G26" s="47">
        <v>0</v>
      </c>
      <c r="H26" s="47">
        <v>0</v>
      </c>
      <c r="I26" s="47">
        <v>0</v>
      </c>
      <c r="J26" s="47">
        <v>0</v>
      </c>
      <c r="K26" s="78">
        <v>0</v>
      </c>
      <c r="L26" s="40"/>
      <c r="M26" s="60" t="s">
        <v>166</v>
      </c>
      <c r="N26" s="16"/>
      <c r="O26" s="16"/>
      <c r="P26" s="16"/>
    </row>
    <row r="27" spans="2:16" ht="16.5">
      <c r="B27" s="13">
        <v>4.6</v>
      </c>
      <c r="C27" s="6" t="s">
        <v>21</v>
      </c>
      <c r="D27" s="47">
        <v>-1</v>
      </c>
      <c r="E27" s="113">
        <v>0</v>
      </c>
      <c r="F27" s="37">
        <v>0</v>
      </c>
      <c r="G27" s="47">
        <v>0</v>
      </c>
      <c r="H27" s="47">
        <v>0</v>
      </c>
      <c r="I27" s="47">
        <v>0</v>
      </c>
      <c r="J27" s="47">
        <v>0</v>
      </c>
      <c r="K27" s="78">
        <v>0</v>
      </c>
      <c r="L27" s="40"/>
      <c r="M27" s="60" t="s">
        <v>166</v>
      </c>
      <c r="N27" s="16"/>
      <c r="O27" s="16"/>
      <c r="P27" s="16"/>
    </row>
    <row r="28" spans="2:16" ht="16.5">
      <c r="B28" s="13">
        <v>4.7</v>
      </c>
      <c r="C28" s="6" t="s">
        <v>22</v>
      </c>
      <c r="D28" s="47">
        <v>0</v>
      </c>
      <c r="E28" s="113">
        <v>0</v>
      </c>
      <c r="F28" s="37">
        <v>0</v>
      </c>
      <c r="G28" s="47">
        <v>0</v>
      </c>
      <c r="H28" s="47">
        <v>0</v>
      </c>
      <c r="I28" s="47">
        <v>0</v>
      </c>
      <c r="J28" s="47">
        <v>0</v>
      </c>
      <c r="K28" s="78">
        <v>0</v>
      </c>
      <c r="L28" s="40"/>
      <c r="M28" s="60" t="s">
        <v>166</v>
      </c>
      <c r="N28" s="16"/>
      <c r="O28" s="16"/>
      <c r="P28" s="16"/>
    </row>
    <row r="29" spans="2:16" ht="16.5">
      <c r="B29" s="13" t="s">
        <v>73</v>
      </c>
      <c r="C29" s="6" t="s">
        <v>23</v>
      </c>
      <c r="D29" s="47">
        <v>0</v>
      </c>
      <c r="E29" s="113">
        <v>0</v>
      </c>
      <c r="F29" s="37">
        <v>0</v>
      </c>
      <c r="G29" s="47">
        <v>0</v>
      </c>
      <c r="H29" s="47">
        <v>0</v>
      </c>
      <c r="I29" s="47">
        <v>0</v>
      </c>
      <c r="J29" s="47">
        <v>0</v>
      </c>
      <c r="K29" s="78">
        <v>0</v>
      </c>
      <c r="L29" s="59"/>
      <c r="M29" s="60" t="s">
        <v>166</v>
      </c>
      <c r="N29" s="16"/>
      <c r="O29" s="16"/>
      <c r="P29" s="16"/>
    </row>
    <row r="30" spans="2:16" ht="16.5">
      <c r="B30" s="13">
        <v>4.9</v>
      </c>
      <c r="C30" s="6" t="s">
        <v>24</v>
      </c>
      <c r="D30" s="55">
        <v>-1</v>
      </c>
      <c r="E30" s="135">
        <v>0</v>
      </c>
      <c r="F30" s="149">
        <v>1</v>
      </c>
      <c r="G30" s="55">
        <v>1</v>
      </c>
      <c r="H30" s="47">
        <v>1</v>
      </c>
      <c r="I30" s="47">
        <v>1</v>
      </c>
      <c r="J30" s="47">
        <v>1</v>
      </c>
      <c r="K30" s="233">
        <v>1</v>
      </c>
      <c r="L30" s="40"/>
      <c r="M30" s="150" t="s">
        <v>166</v>
      </c>
      <c r="N30" s="16"/>
      <c r="O30" s="16"/>
      <c r="P30" s="16"/>
    </row>
    <row r="31" spans="2:16" ht="16.5">
      <c r="B31" s="9"/>
      <c r="C31" s="7"/>
      <c r="D31" s="40"/>
      <c r="E31" s="136"/>
      <c r="F31" s="49"/>
      <c r="G31" s="40"/>
      <c r="H31" s="40"/>
      <c r="I31" s="40"/>
      <c r="J31" s="40"/>
      <c r="K31" s="40"/>
      <c r="L31" s="40"/>
      <c r="M31" s="16"/>
      <c r="N31" s="16"/>
      <c r="O31" s="16"/>
      <c r="P31" s="16"/>
    </row>
    <row r="32" spans="2:16" ht="16.5">
      <c r="B32" s="9"/>
      <c r="C32" s="34" t="s">
        <v>123</v>
      </c>
      <c r="D32" s="43">
        <f aca="true" t="shared" si="0" ref="D32:J32">COUNTIF(D7:D30,-1)</f>
        <v>6</v>
      </c>
      <c r="E32" s="125">
        <f>COUNTIF(E7:E30,-1)</f>
        <v>1</v>
      </c>
      <c r="F32" s="43">
        <f t="shared" si="0"/>
        <v>2</v>
      </c>
      <c r="G32" s="43">
        <f t="shared" si="0"/>
        <v>2</v>
      </c>
      <c r="H32" s="43">
        <f t="shared" si="0"/>
        <v>0</v>
      </c>
      <c r="I32" s="43">
        <f t="shared" si="0"/>
        <v>1</v>
      </c>
      <c r="J32" s="43">
        <f t="shared" si="0"/>
        <v>2</v>
      </c>
      <c r="K32" s="43">
        <f>COUNTIF(K7:K30,-1)</f>
        <v>0</v>
      </c>
      <c r="L32" s="40"/>
      <c r="M32" s="16"/>
      <c r="N32" s="16"/>
      <c r="O32" s="16"/>
      <c r="P32" s="16"/>
    </row>
    <row r="33" spans="2:16" ht="16.5">
      <c r="B33" s="9"/>
      <c r="C33" s="34" t="s">
        <v>124</v>
      </c>
      <c r="D33" s="43">
        <f aca="true" t="shared" si="1" ref="D33:J33">COUNTIF(D7:D30,0)</f>
        <v>9</v>
      </c>
      <c r="E33" s="125">
        <f>COUNTIF(E7:E30,0)</f>
        <v>11</v>
      </c>
      <c r="F33" s="43">
        <f t="shared" si="1"/>
        <v>10</v>
      </c>
      <c r="G33" s="43">
        <f t="shared" si="1"/>
        <v>11</v>
      </c>
      <c r="H33" s="43">
        <f t="shared" si="1"/>
        <v>9</v>
      </c>
      <c r="I33" s="43">
        <f t="shared" si="1"/>
        <v>6</v>
      </c>
      <c r="J33" s="43">
        <f t="shared" si="1"/>
        <v>10</v>
      </c>
      <c r="K33" s="43">
        <f>COUNTIF(K7:K30,0)</f>
        <v>12</v>
      </c>
      <c r="L33" s="59"/>
      <c r="M33" s="16"/>
      <c r="N33" s="16"/>
      <c r="O33" s="16"/>
      <c r="P33" s="16"/>
    </row>
    <row r="34" spans="2:16" ht="17.25" thickBot="1">
      <c r="B34" s="9"/>
      <c r="C34" s="34" t="s">
        <v>125</v>
      </c>
      <c r="D34" s="43">
        <f aca="true" t="shared" si="2" ref="D34:J34">COUNTIF(D7:D30,1)</f>
        <v>8</v>
      </c>
      <c r="E34" s="127">
        <f>COUNTIF(E7:E30,1)</f>
        <v>11</v>
      </c>
      <c r="F34" s="43">
        <f t="shared" si="2"/>
        <v>11</v>
      </c>
      <c r="G34" s="43">
        <f t="shared" si="2"/>
        <v>10</v>
      </c>
      <c r="H34" s="43">
        <f t="shared" si="2"/>
        <v>14</v>
      </c>
      <c r="I34" s="43">
        <f t="shared" si="2"/>
        <v>16</v>
      </c>
      <c r="J34" s="43">
        <f t="shared" si="2"/>
        <v>11</v>
      </c>
      <c r="K34" s="43">
        <f>COUNTIF(K7:K30,1)</f>
        <v>11</v>
      </c>
      <c r="L34" s="40"/>
      <c r="M34" s="16"/>
      <c r="N34" s="16"/>
      <c r="O34" s="16"/>
      <c r="P34" s="16"/>
    </row>
    <row r="35" spans="2:16" ht="16.5">
      <c r="B35" s="9"/>
      <c r="D35" s="16"/>
      <c r="E35" s="16"/>
      <c r="F35" s="41"/>
      <c r="G35" s="16"/>
      <c r="H35" s="16"/>
      <c r="I35" s="16"/>
      <c r="J35" s="16"/>
      <c r="K35" s="16"/>
      <c r="L35" s="16"/>
      <c r="M35" s="16"/>
      <c r="N35" s="16"/>
      <c r="O35" s="16"/>
      <c r="P35" s="16"/>
    </row>
    <row r="36" spans="2:16" ht="12.75">
      <c r="B36" s="32"/>
      <c r="D36" s="16"/>
      <c r="E36" s="16"/>
      <c r="F36" s="41"/>
      <c r="G36" s="16"/>
      <c r="H36" s="16"/>
      <c r="I36" s="16"/>
      <c r="J36" s="16"/>
      <c r="K36" s="16"/>
      <c r="L36" s="16"/>
      <c r="M36" s="16"/>
      <c r="N36" s="16"/>
      <c r="O36" s="16"/>
      <c r="P36" s="16"/>
    </row>
    <row r="37" spans="1:16" ht="12.75">
      <c r="A37" s="30"/>
      <c r="B37" s="16"/>
      <c r="C37" s="32"/>
      <c r="D37" s="16"/>
      <c r="E37" s="16"/>
      <c r="F37" s="41"/>
      <c r="G37" s="16"/>
      <c r="H37" s="16"/>
      <c r="I37" s="16"/>
      <c r="J37" s="16"/>
      <c r="K37" s="16"/>
      <c r="L37" s="16"/>
      <c r="M37" s="16"/>
      <c r="N37" s="16"/>
      <c r="O37" s="16"/>
      <c r="P37" s="16"/>
    </row>
    <row r="38" spans="1:14" ht="12.75">
      <c r="A38" s="30"/>
      <c r="B38" s="16"/>
      <c r="D38" s="16"/>
      <c r="E38" s="16"/>
      <c r="F38" s="40"/>
      <c r="G38" s="16"/>
      <c r="H38" s="16"/>
      <c r="I38" s="16"/>
      <c r="J38" s="16"/>
      <c r="K38" s="16"/>
      <c r="L38" s="16"/>
      <c r="M38" s="16"/>
      <c r="N38" s="16"/>
    </row>
    <row r="39" spans="2:14" ht="12.75">
      <c r="B39" s="16"/>
      <c r="C39" s="16"/>
      <c r="D39" s="16"/>
      <c r="E39" s="16"/>
      <c r="F39" s="40"/>
      <c r="G39" s="16"/>
      <c r="H39" s="16"/>
      <c r="I39" s="16"/>
      <c r="J39" s="16"/>
      <c r="K39" s="16"/>
      <c r="L39" s="16"/>
      <c r="M39" s="16"/>
      <c r="N39" s="16"/>
    </row>
    <row r="40" spans="2:14" ht="12.75">
      <c r="B40" s="16"/>
      <c r="C40" s="16"/>
      <c r="D40" s="16"/>
      <c r="E40" s="16"/>
      <c r="F40" s="16"/>
      <c r="G40" s="16"/>
      <c r="H40" s="16"/>
      <c r="I40" s="16"/>
      <c r="J40" s="16"/>
      <c r="K40" s="16"/>
      <c r="L40" s="16"/>
      <c r="M40" s="16"/>
      <c r="N40" s="16"/>
    </row>
    <row r="41" spans="2:14" ht="12.75">
      <c r="B41" s="16"/>
      <c r="C41" s="16"/>
      <c r="D41" s="16"/>
      <c r="E41" s="16"/>
      <c r="F41" s="16"/>
      <c r="G41" s="16"/>
      <c r="H41" s="16"/>
      <c r="I41" s="16"/>
      <c r="J41" s="16"/>
      <c r="K41" s="16"/>
      <c r="L41" s="16"/>
      <c r="M41" s="16"/>
      <c r="N41" s="16"/>
    </row>
    <row r="42" spans="2:14" ht="12.75">
      <c r="B42" s="16"/>
      <c r="C42" s="16"/>
      <c r="D42" s="16"/>
      <c r="E42" s="16"/>
      <c r="F42" s="16"/>
      <c r="G42" s="16"/>
      <c r="H42" s="16"/>
      <c r="I42" s="16"/>
      <c r="J42" s="16"/>
      <c r="K42" s="16"/>
      <c r="L42" s="16"/>
      <c r="M42" s="16"/>
      <c r="N42" s="16"/>
    </row>
    <row r="43" spans="2:14" ht="12.75">
      <c r="B43" s="16"/>
      <c r="C43" s="16"/>
      <c r="D43" s="16"/>
      <c r="E43" s="16"/>
      <c r="F43" s="16"/>
      <c r="G43" s="16"/>
      <c r="H43" s="16"/>
      <c r="I43" s="16"/>
      <c r="J43" s="16"/>
      <c r="K43" s="16"/>
      <c r="L43" s="16"/>
      <c r="M43" s="16"/>
      <c r="N43" s="16"/>
    </row>
    <row r="44" spans="2:14" ht="12.75">
      <c r="B44" s="16"/>
      <c r="D44" s="16"/>
      <c r="E44" s="16"/>
      <c r="F44" s="16"/>
      <c r="G44" s="16"/>
      <c r="H44" s="16"/>
      <c r="I44" s="16"/>
      <c r="J44" s="16"/>
      <c r="K44" s="16"/>
      <c r="L44" s="16"/>
      <c r="M44" s="16"/>
      <c r="N44" s="16"/>
    </row>
    <row r="45" spans="2:14" ht="12.75">
      <c r="B45" s="16"/>
      <c r="D45" s="16"/>
      <c r="E45" s="16"/>
      <c r="F45" s="16"/>
      <c r="G45" s="16"/>
      <c r="H45" s="16"/>
      <c r="I45" s="16"/>
      <c r="J45" s="16"/>
      <c r="K45" s="16"/>
      <c r="L45" s="16"/>
      <c r="M45" s="16"/>
      <c r="N45" s="16"/>
    </row>
    <row r="46" spans="2:14" ht="12.75">
      <c r="B46" s="16"/>
      <c r="D46" s="16"/>
      <c r="E46" s="16"/>
      <c r="F46" s="16"/>
      <c r="G46" s="16"/>
      <c r="H46" s="16"/>
      <c r="I46" s="16"/>
      <c r="J46" s="16"/>
      <c r="K46" s="16"/>
      <c r="L46" s="16"/>
      <c r="M46" s="16"/>
      <c r="N46" s="16"/>
    </row>
    <row r="47" spans="2:14" ht="12.75">
      <c r="B47" s="16"/>
      <c r="D47" s="16"/>
      <c r="E47" s="16"/>
      <c r="F47" s="16"/>
      <c r="G47" s="16"/>
      <c r="H47" s="16"/>
      <c r="I47" s="16"/>
      <c r="J47" s="16"/>
      <c r="K47" s="16"/>
      <c r="L47" s="16"/>
      <c r="M47" s="16"/>
      <c r="N47" s="16"/>
    </row>
    <row r="48" spans="2:14" ht="12.75">
      <c r="B48" s="16"/>
      <c r="D48" s="16"/>
      <c r="E48" s="16"/>
      <c r="F48" s="16"/>
      <c r="G48" s="16"/>
      <c r="H48" s="16"/>
      <c r="I48" s="16"/>
      <c r="J48" s="16"/>
      <c r="K48" s="16"/>
      <c r="L48" s="16"/>
      <c r="M48" s="16"/>
      <c r="N48" s="16"/>
    </row>
    <row r="49" spans="2:14" ht="12.75">
      <c r="B49" s="16"/>
      <c r="D49" s="16"/>
      <c r="E49" s="16"/>
      <c r="F49" s="16"/>
      <c r="G49" s="16"/>
      <c r="H49" s="16"/>
      <c r="I49" s="16"/>
      <c r="J49" s="16"/>
      <c r="K49" s="16"/>
      <c r="L49" s="16"/>
      <c r="M49" s="16"/>
      <c r="N49" s="16"/>
    </row>
  </sheetData>
  <printOptions/>
  <pageMargins left="0.75" right="0.25" top="0.5" bottom="0.5" header="0.5" footer="0.5"/>
  <pageSetup fitToHeight="1" fitToWidth="1" horizontalDpi="300" verticalDpi="300" orientation="landscape" scale="65"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I9" sqref="I9"/>
    </sheetView>
  </sheetViews>
  <sheetFormatPr defaultColWidth="9.140625" defaultRowHeight="12.75"/>
  <cols>
    <col min="2" max="2" width="13.421875" style="0" customWidth="1"/>
    <col min="3" max="3" width="29.28125" style="0" customWidth="1"/>
    <col min="4" max="4" width="19.00390625" style="42" customWidth="1"/>
    <col min="5" max="5" width="12.140625" style="42" bestFit="1" customWidth="1"/>
    <col min="6" max="6" width="16.28125" style="42" bestFit="1" customWidth="1"/>
    <col min="7" max="8" width="12.140625" style="42"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234" t="str">
        <f>'Document Index'!A1</f>
        <v>00245r10P802-15_TG3-Proposal-Evaluations</v>
      </c>
      <c r="B1" s="234"/>
      <c r="C1" s="234"/>
    </row>
    <row r="2" spans="1:3" ht="13.5" thickBot="1">
      <c r="A2" s="16"/>
      <c r="B2" s="16"/>
      <c r="C2" s="16"/>
    </row>
    <row r="3" spans="1:8" ht="12.75">
      <c r="A3" s="16"/>
      <c r="B3" s="16"/>
      <c r="C3" s="17" t="s">
        <v>85</v>
      </c>
      <c r="D3" s="122" t="s">
        <v>84</v>
      </c>
      <c r="E3" s="51" t="s">
        <v>83</v>
      </c>
      <c r="F3" s="19" t="s">
        <v>81</v>
      </c>
      <c r="G3" s="132"/>
      <c r="H3" s="50"/>
    </row>
    <row r="4" spans="3:8" ht="16.5">
      <c r="C4" s="12" t="s">
        <v>92</v>
      </c>
      <c r="D4" s="123" t="s">
        <v>238</v>
      </c>
      <c r="E4" s="115" t="s">
        <v>25</v>
      </c>
      <c r="F4" s="23" t="s">
        <v>27</v>
      </c>
      <c r="G4" s="133" t="s">
        <v>146</v>
      </c>
      <c r="H4" s="5"/>
    </row>
    <row r="5" spans="3:8" ht="16.5">
      <c r="C5" s="12" t="s">
        <v>30</v>
      </c>
      <c r="D5" s="124" t="s">
        <v>8</v>
      </c>
      <c r="E5" s="116" t="s">
        <v>8</v>
      </c>
      <c r="F5" s="15" t="s">
        <v>8</v>
      </c>
      <c r="G5" s="112" t="s">
        <v>8</v>
      </c>
      <c r="H5" s="5"/>
    </row>
    <row r="6" spans="3:10" ht="16.5">
      <c r="C6" s="12" t="s">
        <v>31</v>
      </c>
      <c r="D6" s="137" t="s">
        <v>251</v>
      </c>
      <c r="E6" s="107" t="s">
        <v>227</v>
      </c>
      <c r="F6" s="104" t="s">
        <v>257</v>
      </c>
      <c r="G6" s="104" t="s">
        <v>256</v>
      </c>
      <c r="H6" s="97"/>
      <c r="I6" s="61" t="s">
        <v>149</v>
      </c>
      <c r="J6" s="61"/>
    </row>
    <row r="7" spans="2:9" ht="15.75">
      <c r="B7" s="4" t="s">
        <v>34</v>
      </c>
      <c r="C7" s="11" t="s">
        <v>0</v>
      </c>
      <c r="D7" s="138"/>
      <c r="E7" s="48"/>
      <c r="F7" s="114"/>
      <c r="G7" s="114"/>
      <c r="H7" s="97"/>
      <c r="I7" s="62"/>
    </row>
    <row r="8" spans="1:9" ht="16.5">
      <c r="A8" s="2" t="s">
        <v>32</v>
      </c>
      <c r="B8" s="13">
        <v>2.1</v>
      </c>
      <c r="C8" s="118" t="s">
        <v>1</v>
      </c>
      <c r="D8" s="113">
        <v>1</v>
      </c>
      <c r="E8" s="139">
        <v>1</v>
      </c>
      <c r="F8" s="47">
        <v>1</v>
      </c>
      <c r="G8" s="47">
        <v>0</v>
      </c>
      <c r="H8" s="97"/>
      <c r="I8" s="62" t="s">
        <v>157</v>
      </c>
    </row>
    <row r="9" spans="1:9" ht="16.5">
      <c r="A9" s="8" t="s">
        <v>33</v>
      </c>
      <c r="B9" s="13" t="s">
        <v>43</v>
      </c>
      <c r="C9" s="118" t="s">
        <v>40</v>
      </c>
      <c r="D9" s="135">
        <v>0</v>
      </c>
      <c r="E9" s="232">
        <v>0</v>
      </c>
      <c r="F9" s="55">
        <v>0</v>
      </c>
      <c r="G9" s="55">
        <v>0</v>
      </c>
      <c r="H9" s="97"/>
      <c r="I9" s="157" t="s">
        <v>157</v>
      </c>
    </row>
    <row r="10" spans="2:12" ht="16.5">
      <c r="B10" s="13">
        <v>2.3</v>
      </c>
      <c r="C10" s="118" t="s">
        <v>2</v>
      </c>
      <c r="D10" s="113">
        <v>0</v>
      </c>
      <c r="E10" s="139">
        <v>0</v>
      </c>
      <c r="F10" s="47">
        <v>0</v>
      </c>
      <c r="G10" s="47">
        <v>0</v>
      </c>
      <c r="H10" s="97"/>
      <c r="I10" s="62" t="s">
        <v>157</v>
      </c>
      <c r="L10" s="62"/>
    </row>
    <row r="11" spans="2:9" ht="16.5">
      <c r="B11" s="13" t="s">
        <v>45</v>
      </c>
      <c r="C11" s="118" t="s">
        <v>3</v>
      </c>
      <c r="D11" s="113">
        <v>1</v>
      </c>
      <c r="E11" s="139">
        <v>1</v>
      </c>
      <c r="F11" s="47">
        <v>1</v>
      </c>
      <c r="G11" s="47">
        <v>1</v>
      </c>
      <c r="H11" s="97"/>
      <c r="I11" s="62" t="s">
        <v>157</v>
      </c>
    </row>
    <row r="12" spans="2:9" ht="16.5">
      <c r="B12" s="13" t="s">
        <v>46</v>
      </c>
      <c r="C12" s="118" t="s">
        <v>4</v>
      </c>
      <c r="D12" s="113">
        <v>1</v>
      </c>
      <c r="E12" s="139">
        <v>1</v>
      </c>
      <c r="F12" s="47">
        <v>1</v>
      </c>
      <c r="G12" s="47">
        <v>1</v>
      </c>
      <c r="H12" s="97"/>
      <c r="I12" s="62" t="s">
        <v>157</v>
      </c>
    </row>
    <row r="13" spans="2:9" ht="16.5">
      <c r="B13" s="25" t="s">
        <v>48</v>
      </c>
      <c r="C13" s="119" t="s">
        <v>6</v>
      </c>
      <c r="D13" s="113">
        <v>1</v>
      </c>
      <c r="E13" s="139">
        <v>1</v>
      </c>
      <c r="F13" s="47">
        <v>1</v>
      </c>
      <c r="G13" s="47">
        <v>1</v>
      </c>
      <c r="H13" s="97"/>
      <c r="I13" s="62" t="s">
        <v>157</v>
      </c>
    </row>
    <row r="14" spans="2:9" ht="16.5">
      <c r="B14" s="13">
        <v>2.5</v>
      </c>
      <c r="C14" s="118" t="s">
        <v>7</v>
      </c>
      <c r="D14" s="113">
        <v>1</v>
      </c>
      <c r="E14" s="139">
        <v>1</v>
      </c>
      <c r="F14" s="47">
        <v>1</v>
      </c>
      <c r="G14" s="47">
        <v>1</v>
      </c>
      <c r="H14" s="97"/>
      <c r="I14" s="62" t="s">
        <v>157</v>
      </c>
    </row>
    <row r="15" spans="2:9" ht="16.5">
      <c r="B15" s="27">
        <v>2.6</v>
      </c>
      <c r="C15" s="120" t="s">
        <v>97</v>
      </c>
      <c r="D15" s="113">
        <v>0</v>
      </c>
      <c r="E15" s="139">
        <v>0</v>
      </c>
      <c r="F15" s="47">
        <v>0</v>
      </c>
      <c r="G15" s="47">
        <v>0</v>
      </c>
      <c r="H15" s="97"/>
      <c r="I15" s="62" t="s">
        <v>157</v>
      </c>
    </row>
    <row r="16" spans="2:8" ht="16.5">
      <c r="B16" s="9"/>
      <c r="C16" s="7"/>
      <c r="D16" s="125"/>
      <c r="E16" s="43"/>
      <c r="F16" s="129"/>
      <c r="G16" s="130"/>
      <c r="H16" s="5"/>
    </row>
    <row r="17" spans="1:9" ht="33">
      <c r="A17" s="8" t="s">
        <v>8</v>
      </c>
      <c r="B17" s="13">
        <v>3.1</v>
      </c>
      <c r="C17" s="118" t="s">
        <v>9</v>
      </c>
      <c r="D17" s="126">
        <v>0</v>
      </c>
      <c r="E17" s="128">
        <v>0</v>
      </c>
      <c r="F17" s="37">
        <v>0</v>
      </c>
      <c r="G17" s="54">
        <v>0</v>
      </c>
      <c r="H17" s="5"/>
      <c r="I17" s="62" t="s">
        <v>157</v>
      </c>
    </row>
    <row r="18" spans="2:9" ht="16.5">
      <c r="B18" s="13" t="s">
        <v>50</v>
      </c>
      <c r="C18" s="118" t="s">
        <v>49</v>
      </c>
      <c r="D18" s="126">
        <v>0</v>
      </c>
      <c r="E18" s="128">
        <v>0</v>
      </c>
      <c r="F18" s="37">
        <v>0</v>
      </c>
      <c r="G18" s="54">
        <v>0</v>
      </c>
      <c r="H18" s="5"/>
      <c r="I18" s="62" t="s">
        <v>157</v>
      </c>
    </row>
    <row r="19" spans="2:9" ht="49.5">
      <c r="B19" s="13" t="s">
        <v>51</v>
      </c>
      <c r="C19" s="118" t="s">
        <v>10</v>
      </c>
      <c r="D19" s="135">
        <v>0</v>
      </c>
      <c r="E19" s="128">
        <v>0</v>
      </c>
      <c r="F19" s="149">
        <v>0</v>
      </c>
      <c r="G19" s="55">
        <v>0</v>
      </c>
      <c r="H19" s="5"/>
      <c r="I19" s="157" t="s">
        <v>157</v>
      </c>
    </row>
    <row r="20" spans="2:9" ht="16.5">
      <c r="B20" s="13" t="s">
        <v>52</v>
      </c>
      <c r="C20" s="118" t="s">
        <v>11</v>
      </c>
      <c r="D20" s="113">
        <v>0</v>
      </c>
      <c r="E20" s="128">
        <v>0</v>
      </c>
      <c r="F20" s="37">
        <v>0</v>
      </c>
      <c r="G20" s="55">
        <v>0</v>
      </c>
      <c r="H20" s="5"/>
      <c r="I20" s="157" t="s">
        <v>157</v>
      </c>
    </row>
    <row r="21" spans="2:9" ht="33">
      <c r="B21" s="13" t="s">
        <v>53</v>
      </c>
      <c r="C21" s="118" t="s">
        <v>77</v>
      </c>
      <c r="D21" s="113">
        <v>0</v>
      </c>
      <c r="E21" s="128">
        <v>0</v>
      </c>
      <c r="F21" s="37">
        <v>0</v>
      </c>
      <c r="G21" s="47">
        <v>0</v>
      </c>
      <c r="H21" s="5"/>
      <c r="I21" s="62" t="s">
        <v>157</v>
      </c>
    </row>
    <row r="22" spans="2:9" ht="33">
      <c r="B22" s="13" t="s">
        <v>54</v>
      </c>
      <c r="C22" s="118" t="s">
        <v>98</v>
      </c>
      <c r="D22" s="113">
        <v>0</v>
      </c>
      <c r="E22" s="128">
        <v>0</v>
      </c>
      <c r="F22" s="37">
        <v>0</v>
      </c>
      <c r="G22" s="47">
        <v>0</v>
      </c>
      <c r="H22" s="5"/>
      <c r="I22" s="62" t="s">
        <v>157</v>
      </c>
    </row>
    <row r="23" spans="2:9" ht="16.5">
      <c r="B23" s="13">
        <v>3.4</v>
      </c>
      <c r="C23" s="118" t="s">
        <v>12</v>
      </c>
      <c r="D23" s="113">
        <v>1</v>
      </c>
      <c r="E23" s="128">
        <v>1</v>
      </c>
      <c r="F23" s="37">
        <v>0</v>
      </c>
      <c r="G23" s="47">
        <v>1</v>
      </c>
      <c r="H23" s="97"/>
      <c r="I23" s="62" t="s">
        <v>157</v>
      </c>
    </row>
    <row r="24" spans="2:9" ht="16.5">
      <c r="B24" s="13" t="s">
        <v>55</v>
      </c>
      <c r="C24" s="118" t="s">
        <v>13</v>
      </c>
      <c r="D24" s="113">
        <v>1</v>
      </c>
      <c r="E24" s="128">
        <v>1</v>
      </c>
      <c r="F24" s="37">
        <v>1</v>
      </c>
      <c r="G24" s="47">
        <v>1</v>
      </c>
      <c r="H24" s="97"/>
      <c r="I24" s="62" t="s">
        <v>157</v>
      </c>
    </row>
    <row r="25" spans="2:9" ht="33">
      <c r="B25" s="13" t="s">
        <v>56</v>
      </c>
      <c r="C25" s="121" t="s">
        <v>76</v>
      </c>
      <c r="D25" s="113">
        <v>1</v>
      </c>
      <c r="E25" s="128">
        <v>1</v>
      </c>
      <c r="F25" s="37">
        <v>1</v>
      </c>
      <c r="G25" s="47">
        <v>1</v>
      </c>
      <c r="H25" s="97"/>
      <c r="I25" s="62" t="s">
        <v>157</v>
      </c>
    </row>
    <row r="26" spans="2:9" ht="16.5">
      <c r="B26" s="13" t="s">
        <v>57</v>
      </c>
      <c r="C26" s="118" t="s">
        <v>75</v>
      </c>
      <c r="D26" s="113">
        <v>0</v>
      </c>
      <c r="E26" s="128">
        <v>0</v>
      </c>
      <c r="F26" s="37">
        <v>0</v>
      </c>
      <c r="G26" s="47">
        <v>0</v>
      </c>
      <c r="H26" s="97"/>
      <c r="I26" s="62" t="s">
        <v>157</v>
      </c>
    </row>
    <row r="27" spans="2:9" ht="16.5">
      <c r="B27" s="13" t="s">
        <v>59</v>
      </c>
      <c r="C27" s="118" t="s">
        <v>58</v>
      </c>
      <c r="D27" s="113">
        <v>0</v>
      </c>
      <c r="E27" s="128">
        <v>0</v>
      </c>
      <c r="F27" s="37">
        <v>0</v>
      </c>
      <c r="G27" s="47">
        <v>0</v>
      </c>
      <c r="H27" s="97"/>
      <c r="I27" s="62" t="s">
        <v>157</v>
      </c>
    </row>
    <row r="28" spans="2:9" ht="16.5">
      <c r="B28" s="13" t="s">
        <v>61</v>
      </c>
      <c r="C28" s="118" t="s">
        <v>60</v>
      </c>
      <c r="D28" s="113">
        <v>0</v>
      </c>
      <c r="E28" s="128">
        <v>0</v>
      </c>
      <c r="F28" s="37">
        <v>0</v>
      </c>
      <c r="G28" s="47">
        <v>0</v>
      </c>
      <c r="H28" s="97"/>
      <c r="I28" s="62" t="s">
        <v>157</v>
      </c>
    </row>
    <row r="29" spans="2:9" ht="16.5">
      <c r="B29" s="13" t="s">
        <v>63</v>
      </c>
      <c r="C29" s="118" t="s">
        <v>62</v>
      </c>
      <c r="D29" s="113">
        <v>0</v>
      </c>
      <c r="E29" s="128">
        <v>0</v>
      </c>
      <c r="F29" s="37">
        <v>0</v>
      </c>
      <c r="G29" s="47">
        <v>0</v>
      </c>
      <c r="H29" s="97"/>
      <c r="I29" s="62" t="s">
        <v>157</v>
      </c>
    </row>
    <row r="30" spans="2:9" ht="16.5">
      <c r="B30" s="13">
        <v>3.7</v>
      </c>
      <c r="C30" s="118" t="s">
        <v>14</v>
      </c>
      <c r="D30" s="113">
        <v>1</v>
      </c>
      <c r="E30" s="128">
        <v>0</v>
      </c>
      <c r="F30" s="37">
        <v>1</v>
      </c>
      <c r="G30" s="47">
        <v>1</v>
      </c>
      <c r="H30" s="97"/>
      <c r="I30" s="62" t="s">
        <v>157</v>
      </c>
    </row>
    <row r="31" spans="2:9" ht="33">
      <c r="B31" s="13">
        <v>3.8</v>
      </c>
      <c r="C31" s="118" t="s">
        <v>74</v>
      </c>
      <c r="D31" s="113">
        <v>0</v>
      </c>
      <c r="E31" s="128">
        <v>0</v>
      </c>
      <c r="F31" s="37">
        <v>0</v>
      </c>
      <c r="G31" s="47">
        <v>0</v>
      </c>
      <c r="H31" s="97"/>
      <c r="I31" s="62" t="s">
        <v>157</v>
      </c>
    </row>
    <row r="32" spans="2:9" ht="16.5">
      <c r="B32" s="13" t="s">
        <v>64</v>
      </c>
      <c r="C32" s="118" t="s">
        <v>15</v>
      </c>
      <c r="D32" s="113">
        <v>0</v>
      </c>
      <c r="E32" s="128">
        <v>0</v>
      </c>
      <c r="F32" s="37">
        <v>0</v>
      </c>
      <c r="G32" s="47">
        <v>0</v>
      </c>
      <c r="H32" s="97"/>
      <c r="I32" s="62"/>
    </row>
    <row r="33" spans="2:9" ht="16.5">
      <c r="B33" s="13" t="s">
        <v>65</v>
      </c>
      <c r="C33" s="118" t="s">
        <v>16</v>
      </c>
      <c r="D33" s="113">
        <v>0</v>
      </c>
      <c r="E33" s="128">
        <v>0</v>
      </c>
      <c r="F33" s="37">
        <v>0</v>
      </c>
      <c r="G33" s="47">
        <v>0</v>
      </c>
      <c r="H33" s="97"/>
      <c r="I33" s="62"/>
    </row>
    <row r="34" spans="2:9" ht="16.5">
      <c r="B34" s="14" t="s">
        <v>66</v>
      </c>
      <c r="C34" s="118" t="s">
        <v>17</v>
      </c>
      <c r="D34" s="113">
        <v>1</v>
      </c>
      <c r="E34" s="128">
        <v>1</v>
      </c>
      <c r="F34" s="37">
        <v>-1</v>
      </c>
      <c r="G34" s="47">
        <v>1</v>
      </c>
      <c r="H34" s="97"/>
      <c r="I34" s="62" t="s">
        <v>157</v>
      </c>
    </row>
    <row r="35" spans="2:8" ht="16.5">
      <c r="B35" s="35"/>
      <c r="C35" s="7"/>
      <c r="D35" s="134"/>
      <c r="E35" s="131"/>
      <c r="F35" s="131"/>
      <c r="G35" s="131"/>
      <c r="H35" s="5"/>
    </row>
    <row r="36" spans="2:8" ht="16.5">
      <c r="B36" s="35"/>
      <c r="C36" s="34" t="s">
        <v>123</v>
      </c>
      <c r="D36" s="125">
        <f>COUNTIF(D8:D34,-1)</f>
        <v>0</v>
      </c>
      <c r="E36" s="43">
        <f>COUNTIF(E8:E34,-1)</f>
        <v>0</v>
      </c>
      <c r="F36" s="43">
        <f>COUNTIF(F8:F34,-1)</f>
        <v>1</v>
      </c>
      <c r="G36" s="43">
        <f>COUNTIF(G8:G34,-1)</f>
        <v>0</v>
      </c>
      <c r="H36" s="5"/>
    </row>
    <row r="37" spans="2:8" ht="16.5">
      <c r="B37" s="35"/>
      <c r="C37" s="34" t="s">
        <v>124</v>
      </c>
      <c r="D37" s="125">
        <f>COUNTIF(D8:D34,0)</f>
        <v>16</v>
      </c>
      <c r="E37" s="43">
        <f>COUNTIF(E8:E34,0)</f>
        <v>17</v>
      </c>
      <c r="F37" s="43">
        <f>COUNTIF(F8:F34,0)</f>
        <v>17</v>
      </c>
      <c r="G37" s="43">
        <f>COUNTIF(G8:G34,0)</f>
        <v>17</v>
      </c>
      <c r="H37" s="5"/>
    </row>
    <row r="38" spans="2:8" ht="17.25" thickBot="1">
      <c r="B38" s="35"/>
      <c r="C38" s="34" t="s">
        <v>125</v>
      </c>
      <c r="D38" s="127">
        <f>COUNTIF(D8:D34,1)</f>
        <v>10</v>
      </c>
      <c r="E38" s="43">
        <f>COUNTIF(E8:E34,1)</f>
        <v>9</v>
      </c>
      <c r="F38" s="43">
        <f>COUNTIF(F8:F34,1)</f>
        <v>8</v>
      </c>
      <c r="G38" s="43">
        <f>COUNTIF(G8:G34,1)</f>
        <v>9</v>
      </c>
      <c r="H38" s="5"/>
    </row>
    <row r="39" spans="2:17" ht="16.5">
      <c r="B39" s="9"/>
      <c r="C39" s="7"/>
      <c r="D39" s="43"/>
      <c r="E39" s="43"/>
      <c r="F39" s="43"/>
      <c r="G39" s="43"/>
      <c r="H39" s="43"/>
      <c r="I39" s="5"/>
      <c r="J39" s="5"/>
      <c r="K39" s="5"/>
      <c r="L39" s="5"/>
      <c r="M39" s="5"/>
      <c r="N39" s="5"/>
      <c r="O39" s="5"/>
      <c r="P39" s="5"/>
      <c r="Q39" s="5"/>
    </row>
    <row r="40" spans="2:3" ht="12.75">
      <c r="B40" s="30" t="s">
        <v>135</v>
      </c>
      <c r="C40" s="1"/>
    </row>
    <row r="41" spans="1:3" ht="16.5">
      <c r="A41" s="30"/>
      <c r="B41" s="9"/>
      <c r="C41" s="32" t="s">
        <v>119</v>
      </c>
    </row>
    <row r="42" ht="12.75">
      <c r="C42" s="1"/>
    </row>
    <row r="43" spans="2:17" ht="12.75">
      <c r="B43" s="237"/>
      <c r="C43" s="237"/>
      <c r="D43" s="237"/>
      <c r="E43" s="237"/>
      <c r="F43" s="237"/>
      <c r="G43" s="237"/>
      <c r="H43" s="237"/>
      <c r="I43" s="237"/>
      <c r="J43" s="237"/>
      <c r="K43" s="237"/>
      <c r="L43" s="237"/>
      <c r="M43" s="237"/>
      <c r="N43" s="237"/>
      <c r="O43" s="237"/>
      <c r="P43" s="237"/>
      <c r="Q43" s="237"/>
    </row>
    <row r="44" spans="2:17" ht="12.75">
      <c r="B44" s="237"/>
      <c r="C44" s="237"/>
      <c r="D44" s="237"/>
      <c r="E44" s="237"/>
      <c r="F44" s="237"/>
      <c r="G44" s="237"/>
      <c r="H44" s="237"/>
      <c r="I44" s="237"/>
      <c r="J44" s="237"/>
      <c r="K44" s="237"/>
      <c r="L44" s="237"/>
      <c r="M44" s="237"/>
      <c r="N44" s="237"/>
      <c r="O44" s="237"/>
      <c r="P44" s="237"/>
      <c r="Q44" s="237"/>
    </row>
    <row r="45" spans="2:17" ht="12.75">
      <c r="B45" s="237"/>
      <c r="C45" s="237"/>
      <c r="D45" s="237"/>
      <c r="E45" s="237"/>
      <c r="F45" s="237"/>
      <c r="G45" s="237"/>
      <c r="H45" s="237"/>
      <c r="I45" s="237"/>
      <c r="J45" s="237"/>
      <c r="K45" s="237"/>
      <c r="L45" s="237"/>
      <c r="M45" s="237"/>
      <c r="N45" s="237"/>
      <c r="O45" s="237"/>
      <c r="P45" s="237"/>
      <c r="Q45" s="237"/>
    </row>
    <row r="46" spans="2:17" ht="12.75">
      <c r="B46" s="237"/>
      <c r="C46" s="237"/>
      <c r="D46" s="237"/>
      <c r="E46" s="237"/>
      <c r="F46" s="237"/>
      <c r="G46" s="237"/>
      <c r="H46" s="237"/>
      <c r="I46" s="237"/>
      <c r="J46" s="237"/>
      <c r="K46" s="237"/>
      <c r="L46" s="237"/>
      <c r="M46" s="237"/>
      <c r="N46" s="237"/>
      <c r="O46" s="237"/>
      <c r="P46" s="237"/>
      <c r="Q46" s="237"/>
    </row>
    <row r="47" spans="2:17" ht="12.75">
      <c r="B47" s="237"/>
      <c r="C47" s="237"/>
      <c r="D47" s="237"/>
      <c r="E47" s="237"/>
      <c r="F47" s="237"/>
      <c r="G47" s="237"/>
      <c r="H47" s="237"/>
      <c r="I47" s="237"/>
      <c r="J47" s="237"/>
      <c r="K47" s="237"/>
      <c r="L47" s="237"/>
      <c r="M47" s="237"/>
      <c r="N47" s="237"/>
      <c r="O47" s="237"/>
      <c r="P47" s="237"/>
      <c r="Q47" s="237"/>
    </row>
  </sheetData>
  <mergeCells count="6">
    <mergeCell ref="B45:Q45"/>
    <mergeCell ref="B46:Q46"/>
    <mergeCell ref="B47:Q47"/>
    <mergeCell ref="A1:C1"/>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X58"/>
  <sheetViews>
    <sheetView zoomScale="50" zoomScaleNormal="50" workbookViewId="0" topLeftCell="A38">
      <selection activeCell="R58" sqref="R58"/>
    </sheetView>
  </sheetViews>
  <sheetFormatPr defaultColWidth="9.140625" defaultRowHeight="12.75"/>
  <cols>
    <col min="2" max="2" width="16.421875" style="0" customWidth="1"/>
    <col min="3" max="3" width="44.8515625" style="0" customWidth="1"/>
    <col min="4" max="4" width="20.57421875" style="0" customWidth="1"/>
    <col min="5" max="5" width="5.7109375" style="0" customWidth="1"/>
    <col min="6" max="6" width="14.57421875" style="0" customWidth="1"/>
    <col min="7" max="7" width="12.57421875" style="0" customWidth="1"/>
    <col min="8" max="8" width="11.421875" style="0" customWidth="1"/>
    <col min="9" max="9" width="12.57421875" style="0" customWidth="1"/>
    <col min="10" max="10" width="5.8515625" style="0" customWidth="1"/>
    <col min="11" max="11" width="14.28125" style="42" customWidth="1"/>
    <col min="12" max="12" width="12.28125" style="42" customWidth="1"/>
    <col min="13" max="13" width="10.28125" style="42" customWidth="1"/>
    <col min="14" max="14" width="13.140625" style="42" customWidth="1"/>
    <col min="15" max="16" width="11.421875" style="42" customWidth="1"/>
    <col min="17" max="17" width="22.57421875" style="42" customWidth="1"/>
    <col min="18" max="18" width="20.28125" style="42" customWidth="1"/>
    <col min="19" max="19" width="11.421875" style="42" customWidth="1"/>
    <col min="20" max="20" width="10.8515625" style="0" customWidth="1"/>
    <col min="21" max="21" width="14.8515625" style="0" customWidth="1"/>
    <col min="22" max="22" width="13.421875" style="0" customWidth="1"/>
    <col min="23" max="23" width="21.421875" style="0" customWidth="1"/>
    <col min="24" max="24" width="20.8515625" style="0" customWidth="1"/>
    <col min="25" max="25" width="22.57421875" style="0" customWidth="1"/>
    <col min="26" max="26" width="18.28125" style="0" customWidth="1"/>
  </cols>
  <sheetData>
    <row r="1" spans="1:3" ht="12.75">
      <c r="A1" s="234" t="str">
        <f>'Document Index'!A1</f>
        <v>00245r10P802-15_TG3-Proposal-Evaluations</v>
      </c>
      <c r="B1" s="234"/>
      <c r="C1" s="234"/>
    </row>
    <row r="2" spans="1:3" ht="12.75">
      <c r="A2" s="16"/>
      <c r="B2" s="16"/>
      <c r="C2" s="16"/>
    </row>
    <row r="3" spans="1:3" ht="23.25">
      <c r="A3" s="16"/>
      <c r="B3" s="240" t="s">
        <v>290</v>
      </c>
      <c r="C3" s="16"/>
    </row>
    <row r="4" spans="1:19" ht="20.25">
      <c r="A4" s="16"/>
      <c r="B4" s="241" t="s">
        <v>299</v>
      </c>
      <c r="C4" s="16"/>
      <c r="S4" s="80"/>
    </row>
    <row r="5" spans="1:19" ht="15.75">
      <c r="A5" s="60"/>
      <c r="B5" s="105"/>
      <c r="C5" s="62"/>
      <c r="D5" s="62"/>
      <c r="E5" s="62"/>
      <c r="F5" s="62"/>
      <c r="G5" s="62"/>
      <c r="H5" s="62"/>
      <c r="I5" s="62"/>
      <c r="J5" s="62"/>
      <c r="K5" s="80"/>
      <c r="L5" s="80"/>
      <c r="M5" s="80"/>
      <c r="N5" s="80"/>
      <c r="O5" s="80"/>
      <c r="P5" s="80"/>
      <c r="Q5" s="80"/>
      <c r="R5" s="80"/>
      <c r="S5" s="80"/>
    </row>
    <row r="6" spans="1:19" ht="18.75" thickBot="1">
      <c r="A6" s="62"/>
      <c r="B6" s="157"/>
      <c r="C6" s="150"/>
      <c r="D6" s="157"/>
      <c r="E6" s="157"/>
      <c r="F6" s="197" t="s">
        <v>287</v>
      </c>
      <c r="G6" s="157"/>
      <c r="H6" s="157"/>
      <c r="I6" s="160"/>
      <c r="J6" s="157"/>
      <c r="K6" s="198" t="s">
        <v>288</v>
      </c>
      <c r="L6" s="158"/>
      <c r="M6" s="158"/>
      <c r="N6" s="158"/>
      <c r="O6" s="158"/>
      <c r="P6" s="158"/>
      <c r="Q6" s="158"/>
      <c r="R6" s="158"/>
      <c r="S6" s="80"/>
    </row>
    <row r="7" spans="1:19" ht="16.5" thickBot="1">
      <c r="A7" s="62"/>
      <c r="B7" s="157"/>
      <c r="C7" s="150"/>
      <c r="D7" s="157"/>
      <c r="E7" s="157"/>
      <c r="F7" s="200" t="s">
        <v>291</v>
      </c>
      <c r="G7" s="201"/>
      <c r="H7" s="202" t="s">
        <v>292</v>
      </c>
      <c r="I7" s="201"/>
      <c r="J7" s="157"/>
      <c r="K7" s="218" t="s">
        <v>293</v>
      </c>
      <c r="L7" s="219"/>
      <c r="M7" s="219"/>
      <c r="N7" s="219"/>
      <c r="O7" s="220"/>
      <c r="P7" s="224" t="s">
        <v>294</v>
      </c>
      <c r="Q7" s="220"/>
      <c r="R7" s="229" t="s">
        <v>295</v>
      </c>
      <c r="S7"/>
    </row>
    <row r="8" spans="1:19" ht="15" thickBot="1">
      <c r="A8" s="62"/>
      <c r="B8" s="159" t="s">
        <v>34</v>
      </c>
      <c r="C8" s="161" t="s">
        <v>0</v>
      </c>
      <c r="D8" s="159" t="s">
        <v>286</v>
      </c>
      <c r="E8" s="157"/>
      <c r="F8" s="203" t="s">
        <v>238</v>
      </c>
      <c r="G8" s="199" t="s">
        <v>25</v>
      </c>
      <c r="H8" s="203" t="s">
        <v>27</v>
      </c>
      <c r="I8" s="199" t="s">
        <v>146</v>
      </c>
      <c r="J8" s="157"/>
      <c r="K8" s="221" t="s">
        <v>93</v>
      </c>
      <c r="L8" s="171" t="s">
        <v>94</v>
      </c>
      <c r="M8" s="222" t="s">
        <v>78</v>
      </c>
      <c r="N8" s="222" t="s">
        <v>28</v>
      </c>
      <c r="O8" s="206" t="s">
        <v>146</v>
      </c>
      <c r="P8" s="203" t="s">
        <v>26</v>
      </c>
      <c r="Q8" s="227" t="s">
        <v>245</v>
      </c>
      <c r="R8" s="230" t="s">
        <v>95</v>
      </c>
      <c r="S8"/>
    </row>
    <row r="9" spans="1:19" ht="16.5">
      <c r="A9" s="62"/>
      <c r="B9" s="165">
        <v>2.1</v>
      </c>
      <c r="C9" s="166" t="s">
        <v>1</v>
      </c>
      <c r="D9" s="55">
        <v>8</v>
      </c>
      <c r="E9" s="167"/>
      <c r="F9" s="162">
        <f>'MAC Sub-Committee Evaluations'!D9*$D9</f>
        <v>0</v>
      </c>
      <c r="G9" s="163">
        <f>'MAC Sub-Committee Evaluations'!E9*$D9</f>
        <v>0</v>
      </c>
      <c r="H9" s="162">
        <f>'MAC Sub-Committee Evaluations'!F9*$D9</f>
        <v>0</v>
      </c>
      <c r="I9" s="163">
        <f>'MAC Sub-Committee Evaluations'!G9*$D9</f>
        <v>0</v>
      </c>
      <c r="J9" s="168"/>
      <c r="K9" s="162">
        <f>'PHY Sub-Committee Evaluations'!F8*$D9</f>
        <v>8</v>
      </c>
      <c r="L9" s="223">
        <f>'PHY Sub-Committee Evaluations'!G8*$D9</f>
        <v>8</v>
      </c>
      <c r="M9" s="223">
        <f>'PHY Sub-Committee Evaluations'!H8*$D9</f>
        <v>8</v>
      </c>
      <c r="N9" s="223">
        <f>'PHY Sub-Committee Evaluations'!J8*$D9</f>
        <v>8</v>
      </c>
      <c r="O9" s="163">
        <f>'PHY Sub-Committee Evaluations'!K8*$D9</f>
        <v>8</v>
      </c>
      <c r="P9" s="225">
        <f>'PHY Sub-Committee Evaluations'!D8*$D9</f>
        <v>8</v>
      </c>
      <c r="Q9" s="226">
        <f>'PHY Sub-Committee Evaluations'!E8*$D9</f>
        <v>0</v>
      </c>
      <c r="R9" s="228">
        <f>'PHY Sub-Committee Evaluations'!I8*$D9</f>
        <v>8</v>
      </c>
      <c r="S9"/>
    </row>
    <row r="10" spans="1:19" ht="16.5">
      <c r="A10" s="62"/>
      <c r="B10" s="165" t="s">
        <v>37</v>
      </c>
      <c r="C10" s="166" t="s">
        <v>35</v>
      </c>
      <c r="D10" s="55">
        <v>6.4</v>
      </c>
      <c r="E10" s="169"/>
      <c r="F10" s="164" t="s">
        <v>236</v>
      </c>
      <c r="G10" s="184" t="s">
        <v>236</v>
      </c>
      <c r="H10" s="164" t="s">
        <v>236</v>
      </c>
      <c r="I10" s="184" t="s">
        <v>236</v>
      </c>
      <c r="J10" s="160"/>
      <c r="K10" s="187">
        <f>'PHY Sub-Committee Evaluations'!F9*$D10</f>
        <v>6.4</v>
      </c>
      <c r="L10" s="55">
        <f>'PHY Sub-Committee Evaluations'!G9*$D10</f>
        <v>6.4</v>
      </c>
      <c r="M10" s="55">
        <f>'PHY Sub-Committee Evaluations'!H9*$D10</f>
        <v>6.4</v>
      </c>
      <c r="N10" s="55">
        <f>'PHY Sub-Committee Evaluations'!J9*$D10</f>
        <v>0</v>
      </c>
      <c r="O10" s="188">
        <f>'PHY Sub-Committee Evaluations'!K9*$D10</f>
        <v>6.4</v>
      </c>
      <c r="P10" s="187">
        <f>'PHY Sub-Committee Evaluations'!D9*$D10</f>
        <v>6.4</v>
      </c>
      <c r="Q10" s="188">
        <f>'PHY Sub-Committee Evaluations'!E9*$D10</f>
        <v>6.4</v>
      </c>
      <c r="R10" s="135">
        <f>'PHY Sub-Committee Evaluations'!I9*$D10</f>
        <v>6.4</v>
      </c>
      <c r="S10"/>
    </row>
    <row r="11" spans="1:21" ht="16.5">
      <c r="A11" s="62"/>
      <c r="B11" s="165" t="s">
        <v>38</v>
      </c>
      <c r="C11" s="166" t="s">
        <v>36</v>
      </c>
      <c r="D11" s="55">
        <v>4.8</v>
      </c>
      <c r="E11" s="169"/>
      <c r="F11" s="185" t="s">
        <v>289</v>
      </c>
      <c r="G11" s="186" t="s">
        <v>289</v>
      </c>
      <c r="H11" s="185" t="s">
        <v>289</v>
      </c>
      <c r="I11" s="186" t="s">
        <v>289</v>
      </c>
      <c r="J11" s="160"/>
      <c r="K11" s="187">
        <f>'PHY Sub-Committee Evaluations'!F10*$D11</f>
        <v>4.8</v>
      </c>
      <c r="L11" s="55">
        <f>'PHY Sub-Committee Evaluations'!G10*$D11</f>
        <v>0</v>
      </c>
      <c r="M11" s="55">
        <f>'PHY Sub-Committee Evaluations'!H10*$D11</f>
        <v>4.8</v>
      </c>
      <c r="N11" s="55">
        <f>'PHY Sub-Committee Evaluations'!J10*$D11</f>
        <v>4.8</v>
      </c>
      <c r="O11" s="188">
        <f>'PHY Sub-Committee Evaluations'!K10*$D11</f>
        <v>0</v>
      </c>
      <c r="P11" s="187">
        <f>'PHY Sub-Committee Evaluations'!D10*$D11</f>
        <v>0</v>
      </c>
      <c r="Q11" s="188">
        <f>'PHY Sub-Committee Evaluations'!E10*$D11</f>
        <v>4.8</v>
      </c>
      <c r="R11" s="135">
        <f>'PHY Sub-Committee Evaluations'!I10*$D11</f>
        <v>4.8</v>
      </c>
      <c r="S11" s="5"/>
      <c r="T11" s="5"/>
      <c r="U11" s="5"/>
    </row>
    <row r="12" spans="1:21" ht="16.5">
      <c r="A12" s="97"/>
      <c r="B12" s="165" t="s">
        <v>42</v>
      </c>
      <c r="C12" s="166" t="s">
        <v>39</v>
      </c>
      <c r="D12" s="170">
        <v>5.7</v>
      </c>
      <c r="E12" s="171"/>
      <c r="F12" s="164" t="s">
        <v>236</v>
      </c>
      <c r="G12" s="184" t="s">
        <v>236</v>
      </c>
      <c r="H12" s="164" t="s">
        <v>236</v>
      </c>
      <c r="I12" s="184" t="s">
        <v>236</v>
      </c>
      <c r="J12" s="160"/>
      <c r="K12" s="187">
        <f>'PHY Sub-Committee Evaluations'!F11*$D12</f>
        <v>5.7</v>
      </c>
      <c r="L12" s="55">
        <f>'PHY Sub-Committee Evaluations'!G11*$D12</f>
        <v>5.7</v>
      </c>
      <c r="M12" s="55">
        <f>'PHY Sub-Committee Evaluations'!H11*$D12</f>
        <v>5.7</v>
      </c>
      <c r="N12" s="55">
        <f>'PHY Sub-Committee Evaluations'!J11*$D12</f>
        <v>5.7</v>
      </c>
      <c r="O12" s="188">
        <f>'PHY Sub-Committee Evaluations'!K11*$D12</f>
        <v>5.7</v>
      </c>
      <c r="P12" s="187">
        <f>'PHY Sub-Committee Evaluations'!D11*$D12</f>
        <v>5.7</v>
      </c>
      <c r="Q12" s="188">
        <f>'PHY Sub-Committee Evaluations'!E11*$D12</f>
        <v>5.7</v>
      </c>
      <c r="R12" s="135">
        <f>'PHY Sub-Committee Evaluations'!I11*$D12</f>
        <v>5.7</v>
      </c>
      <c r="S12" s="5"/>
      <c r="T12" s="5"/>
      <c r="U12" s="5"/>
    </row>
    <row r="13" spans="1:21" ht="16.5">
      <c r="A13" s="97"/>
      <c r="B13" s="165" t="s">
        <v>43</v>
      </c>
      <c r="C13" s="166" t="s">
        <v>40</v>
      </c>
      <c r="D13" s="55">
        <v>7.5</v>
      </c>
      <c r="E13" s="172"/>
      <c r="F13" s="187">
        <f>'MAC Sub-Committee Evaluations'!D10*$D13</f>
        <v>0</v>
      </c>
      <c r="G13" s="188">
        <f>'MAC Sub-Committee Evaluations'!E10*$D13</f>
        <v>0</v>
      </c>
      <c r="H13" s="187">
        <f>'MAC Sub-Committee Evaluations'!F10*$D13</f>
        <v>0</v>
      </c>
      <c r="I13" s="188">
        <f>'MAC Sub-Committee Evaluations'!G10*$D13</f>
        <v>0</v>
      </c>
      <c r="J13" s="160"/>
      <c r="K13" s="187">
        <f>'PHY Sub-Committee Evaluations'!F12*$D13</f>
        <v>0</v>
      </c>
      <c r="L13" s="55">
        <f>'PHY Sub-Committee Evaluations'!G12*$D13</f>
        <v>0</v>
      </c>
      <c r="M13" s="55">
        <f>'PHY Sub-Committee Evaluations'!H12*$D13</f>
        <v>7.5</v>
      </c>
      <c r="N13" s="55">
        <f>'PHY Sub-Committee Evaluations'!J12*$D13</f>
        <v>7.5</v>
      </c>
      <c r="O13" s="188">
        <f>'PHY Sub-Committee Evaluations'!K12*$D13</f>
        <v>0</v>
      </c>
      <c r="P13" s="187">
        <f>'PHY Sub-Committee Evaluations'!D12*$D13</f>
        <v>0</v>
      </c>
      <c r="Q13" s="188">
        <f>'PHY Sub-Committee Evaluations'!E12*$D13</f>
        <v>7.5</v>
      </c>
      <c r="R13" s="135">
        <f>'PHY Sub-Committee Evaluations'!I12*$D13</f>
        <v>7.5</v>
      </c>
      <c r="S13" s="5"/>
      <c r="T13" s="5"/>
      <c r="U13" s="5"/>
    </row>
    <row r="14" spans="1:21" ht="16.5">
      <c r="A14" s="182"/>
      <c r="B14" s="165" t="s">
        <v>44</v>
      </c>
      <c r="C14" s="166" t="s">
        <v>41</v>
      </c>
      <c r="D14" s="55">
        <v>7.5</v>
      </c>
      <c r="E14" s="172"/>
      <c r="F14" s="187" t="s">
        <v>236</v>
      </c>
      <c r="G14" s="188" t="s">
        <v>236</v>
      </c>
      <c r="H14" s="187" t="s">
        <v>236</v>
      </c>
      <c r="I14" s="188" t="s">
        <v>236</v>
      </c>
      <c r="J14" s="160"/>
      <c r="K14" s="187">
        <f>'PHY Sub-Committee Evaluations'!F13*$D14</f>
        <v>0</v>
      </c>
      <c r="L14" s="55">
        <f>'PHY Sub-Committee Evaluations'!G13*$D14</f>
        <v>0</v>
      </c>
      <c r="M14" s="55">
        <f>'PHY Sub-Committee Evaluations'!H13*$D14</f>
        <v>0</v>
      </c>
      <c r="N14" s="55">
        <f>'PHY Sub-Committee Evaluations'!J13*$D14</f>
        <v>0</v>
      </c>
      <c r="O14" s="188">
        <f>'PHY Sub-Committee Evaluations'!K13*$D14</f>
        <v>0</v>
      </c>
      <c r="P14" s="187">
        <f>'PHY Sub-Committee Evaluations'!D13*$D14</f>
        <v>-7.5</v>
      </c>
      <c r="Q14" s="188">
        <f>'PHY Sub-Committee Evaluations'!E13*$D14</f>
        <v>-7.5</v>
      </c>
      <c r="R14" s="135">
        <f>'PHY Sub-Committee Evaluations'!I13*$D14</f>
        <v>0</v>
      </c>
      <c r="S14" s="5"/>
      <c r="T14" s="5"/>
      <c r="U14" s="5"/>
    </row>
    <row r="15" spans="1:21" ht="16.5">
      <c r="A15" s="183"/>
      <c r="B15" s="165">
        <v>2.3</v>
      </c>
      <c r="C15" s="166" t="s">
        <v>2</v>
      </c>
      <c r="D15" s="55">
        <v>7.2</v>
      </c>
      <c r="E15" s="172"/>
      <c r="F15" s="187">
        <f>'MAC Sub-Committee Evaluations'!D11*$D15</f>
        <v>7.2</v>
      </c>
      <c r="G15" s="188">
        <f>'MAC Sub-Committee Evaluations'!E11*$D15</f>
        <v>7.2</v>
      </c>
      <c r="H15" s="187">
        <f>'MAC Sub-Committee Evaluations'!F11*$D15</f>
        <v>7.2</v>
      </c>
      <c r="I15" s="188">
        <f>'MAC Sub-Committee Evaluations'!G11*$D15</f>
        <v>7.2</v>
      </c>
      <c r="J15" s="160"/>
      <c r="K15" s="187">
        <f>'PHY Sub-Committee Evaluations'!F14*$D15</f>
        <v>7.2</v>
      </c>
      <c r="L15" s="55">
        <f>'PHY Sub-Committee Evaluations'!G14*$D15</f>
        <v>7.2</v>
      </c>
      <c r="M15" s="55">
        <f>'PHY Sub-Committee Evaluations'!H14*$D15</f>
        <v>7.2</v>
      </c>
      <c r="N15" s="55">
        <f>'PHY Sub-Committee Evaluations'!J14*$D15</f>
        <v>7.2</v>
      </c>
      <c r="O15" s="188">
        <f>'PHY Sub-Committee Evaluations'!K14*$D15</f>
        <v>7.2</v>
      </c>
      <c r="P15" s="187">
        <f>'PHY Sub-Committee Evaluations'!D14*$D15</f>
        <v>7.2</v>
      </c>
      <c r="Q15" s="188">
        <f>'PHY Sub-Committee Evaluations'!E14*$D15</f>
        <v>7.2</v>
      </c>
      <c r="R15" s="135">
        <f>'PHY Sub-Committee Evaluations'!I14*$D15</f>
        <v>7.2</v>
      </c>
      <c r="S15" s="5"/>
      <c r="T15" s="5"/>
      <c r="U15" s="5"/>
    </row>
    <row r="16" spans="1:21" ht="16.5">
      <c r="A16" s="97"/>
      <c r="B16" s="165" t="s">
        <v>45</v>
      </c>
      <c r="C16" s="166" t="s">
        <v>3</v>
      </c>
      <c r="D16" s="55">
        <v>7</v>
      </c>
      <c r="E16" s="172"/>
      <c r="F16" s="187">
        <f>'MAC Sub-Committee Evaluations'!D12*$D16</f>
        <v>7</v>
      </c>
      <c r="G16" s="188">
        <f>'MAC Sub-Committee Evaluations'!E12*$D16</f>
        <v>7</v>
      </c>
      <c r="H16" s="187">
        <f>'MAC Sub-Committee Evaluations'!F12*$D16</f>
        <v>7</v>
      </c>
      <c r="I16" s="188">
        <f>'MAC Sub-Committee Evaluations'!G12*$D16</f>
        <v>7</v>
      </c>
      <c r="J16" s="160"/>
      <c r="K16" s="187">
        <f>'PHY Sub-Committee Evaluations'!F15*$D16</f>
        <v>7</v>
      </c>
      <c r="L16" s="55">
        <f>'PHY Sub-Committee Evaluations'!G15*$D16</f>
        <v>7</v>
      </c>
      <c r="M16" s="55">
        <f>'PHY Sub-Committee Evaluations'!H15*$D16</f>
        <v>7</v>
      </c>
      <c r="N16" s="55">
        <f>'PHY Sub-Committee Evaluations'!J15*$D16</f>
        <v>7</v>
      </c>
      <c r="O16" s="188">
        <f>'PHY Sub-Committee Evaluations'!K15*$D16</f>
        <v>7</v>
      </c>
      <c r="P16" s="187">
        <f>'PHY Sub-Committee Evaluations'!D15*$D16</f>
        <v>7</v>
      </c>
      <c r="Q16" s="188">
        <f>'PHY Sub-Committee Evaluations'!E15*$D16</f>
        <v>7</v>
      </c>
      <c r="R16" s="135">
        <f>'PHY Sub-Committee Evaluations'!I15*$D16</f>
        <v>7</v>
      </c>
      <c r="S16" s="5"/>
      <c r="T16" s="5"/>
      <c r="U16" s="5"/>
    </row>
    <row r="17" spans="1:21" ht="16.5">
      <c r="A17" s="97"/>
      <c r="B17" s="165" t="s">
        <v>46</v>
      </c>
      <c r="C17" s="166" t="s">
        <v>4</v>
      </c>
      <c r="D17" s="55">
        <v>5.7</v>
      </c>
      <c r="E17" s="172"/>
      <c r="F17" s="187">
        <f>'MAC Sub-Committee Evaluations'!D13*$D17</f>
        <v>5.7</v>
      </c>
      <c r="G17" s="188">
        <f>'MAC Sub-Committee Evaluations'!E13*$D17</f>
        <v>5.7</v>
      </c>
      <c r="H17" s="187">
        <f>'MAC Sub-Committee Evaluations'!F13*$D17</f>
        <v>5.7</v>
      </c>
      <c r="I17" s="188">
        <f>'MAC Sub-Committee Evaluations'!G13*$D17</f>
        <v>5.7</v>
      </c>
      <c r="J17" s="160"/>
      <c r="K17" s="187">
        <f>'PHY Sub-Committee Evaluations'!F16*$D17</f>
        <v>0</v>
      </c>
      <c r="L17" s="55">
        <f>'PHY Sub-Committee Evaluations'!G16*$D17</f>
        <v>0</v>
      </c>
      <c r="M17" s="55">
        <f>'PHY Sub-Committee Evaluations'!H16*$D17</f>
        <v>0</v>
      </c>
      <c r="N17" s="55">
        <f>'PHY Sub-Committee Evaluations'!J16*$D17</f>
        <v>0</v>
      </c>
      <c r="O17" s="188">
        <f>'PHY Sub-Committee Evaluations'!K16*$D17</f>
        <v>0</v>
      </c>
      <c r="P17" s="187">
        <f>'PHY Sub-Committee Evaluations'!D16*$D17</f>
        <v>-5.7</v>
      </c>
      <c r="Q17" s="188">
        <f>'PHY Sub-Committee Evaluations'!E16*$D17</f>
        <v>0</v>
      </c>
      <c r="R17" s="135">
        <f>'PHY Sub-Committee Evaluations'!I16*$D17</f>
        <v>-5.7</v>
      </c>
      <c r="S17" s="5"/>
      <c r="T17" s="5"/>
      <c r="U17" s="5"/>
    </row>
    <row r="18" spans="1:21" ht="16.5">
      <c r="A18" s="97"/>
      <c r="B18" s="165" t="s">
        <v>47</v>
      </c>
      <c r="C18" s="166" t="s">
        <v>5</v>
      </c>
      <c r="D18" s="55">
        <v>5.9</v>
      </c>
      <c r="E18" s="172"/>
      <c r="F18" s="187" t="s">
        <v>236</v>
      </c>
      <c r="G18" s="188" t="s">
        <v>236</v>
      </c>
      <c r="H18" s="187" t="s">
        <v>236</v>
      </c>
      <c r="I18" s="188" t="s">
        <v>236</v>
      </c>
      <c r="J18" s="160"/>
      <c r="K18" s="187">
        <f>'PHY Sub-Committee Evaluations'!F17*$D18</f>
        <v>5.9</v>
      </c>
      <c r="L18" s="55">
        <f>'PHY Sub-Committee Evaluations'!G17*$D18</f>
        <v>5.9</v>
      </c>
      <c r="M18" s="55">
        <f>'PHY Sub-Committee Evaluations'!H17*$D18</f>
        <v>5.9</v>
      </c>
      <c r="N18" s="55">
        <f>'PHY Sub-Committee Evaluations'!J17*$D18</f>
        <v>5.9</v>
      </c>
      <c r="O18" s="188">
        <f>'PHY Sub-Committee Evaluations'!K17*$D18</f>
        <v>5.9</v>
      </c>
      <c r="P18" s="187">
        <f>'PHY Sub-Committee Evaluations'!D17*$D18</f>
        <v>5.9</v>
      </c>
      <c r="Q18" s="188">
        <f>'PHY Sub-Committee Evaluations'!E17*$D18</f>
        <v>5.9</v>
      </c>
      <c r="R18" s="135">
        <f>'PHY Sub-Committee Evaluations'!I17*$D18</f>
        <v>5.9</v>
      </c>
      <c r="S18" s="5"/>
      <c r="T18" s="5"/>
      <c r="U18" s="5"/>
    </row>
    <row r="19" spans="1:21" ht="16.5">
      <c r="A19" s="97"/>
      <c r="B19" s="173" t="s">
        <v>48</v>
      </c>
      <c r="C19" s="174" t="s">
        <v>6</v>
      </c>
      <c r="D19" s="55">
        <v>5.2</v>
      </c>
      <c r="E19" s="172"/>
      <c r="F19" s="187">
        <f>'MAC Sub-Committee Evaluations'!D14*$D19</f>
        <v>5.2</v>
      </c>
      <c r="G19" s="188">
        <f>'MAC Sub-Committee Evaluations'!E14*$D19</f>
        <v>5.2</v>
      </c>
      <c r="H19" s="187">
        <f>'MAC Sub-Committee Evaluations'!F14*$D19</f>
        <v>5.2</v>
      </c>
      <c r="I19" s="188">
        <f>'MAC Sub-Committee Evaluations'!G14*$D19</f>
        <v>5.2</v>
      </c>
      <c r="J19" s="160"/>
      <c r="K19" s="187">
        <f>'PHY Sub-Committee Evaluations'!F18*$D19</f>
        <v>5.2</v>
      </c>
      <c r="L19" s="55">
        <f>'PHY Sub-Committee Evaluations'!G18*$D19</f>
        <v>5.2</v>
      </c>
      <c r="M19" s="55">
        <f>'PHY Sub-Committee Evaluations'!H18*$D19</f>
        <v>5.2</v>
      </c>
      <c r="N19" s="55">
        <f>'PHY Sub-Committee Evaluations'!J18*$D19</f>
        <v>5.2</v>
      </c>
      <c r="O19" s="188">
        <f>'PHY Sub-Committee Evaluations'!K18*$D19</f>
        <v>5.2</v>
      </c>
      <c r="P19" s="187">
        <f>'PHY Sub-Committee Evaluations'!D18*$D19</f>
        <v>0</v>
      </c>
      <c r="Q19" s="188">
        <f>'PHY Sub-Committee Evaluations'!E18*$D19</f>
        <v>5.2</v>
      </c>
      <c r="R19" s="135">
        <f>'PHY Sub-Committee Evaluations'!I18*$D19</f>
        <v>5.2</v>
      </c>
      <c r="S19" s="5"/>
      <c r="T19" s="5"/>
      <c r="U19" s="5"/>
    </row>
    <row r="20" spans="1:21" ht="16.5">
      <c r="A20" s="97"/>
      <c r="B20" s="165">
        <v>2.5</v>
      </c>
      <c r="C20" s="166" t="s">
        <v>7</v>
      </c>
      <c r="D20" s="55">
        <v>4.9</v>
      </c>
      <c r="E20" s="172"/>
      <c r="F20" s="187">
        <f>'MAC Sub-Committee Evaluations'!D15*$D20</f>
        <v>0</v>
      </c>
      <c r="G20" s="188">
        <f>'MAC Sub-Committee Evaluations'!E15*$D20</f>
        <v>0</v>
      </c>
      <c r="H20" s="187">
        <f>'MAC Sub-Committee Evaluations'!F15*$D20</f>
        <v>0</v>
      </c>
      <c r="I20" s="188">
        <f>'MAC Sub-Committee Evaluations'!G15*$D20</f>
        <v>0</v>
      </c>
      <c r="J20" s="160"/>
      <c r="K20" s="187">
        <f>'PHY Sub-Committee Evaluations'!F19*$D20</f>
        <v>0</v>
      </c>
      <c r="L20" s="55">
        <f>'PHY Sub-Committee Evaluations'!G19*$D20</f>
        <v>0</v>
      </c>
      <c r="M20" s="55">
        <f>'PHY Sub-Committee Evaluations'!H19*$D20</f>
        <v>0</v>
      </c>
      <c r="N20" s="55">
        <f>'PHY Sub-Committee Evaluations'!J19*$D20</f>
        <v>0</v>
      </c>
      <c r="O20" s="188">
        <f>'PHY Sub-Committee Evaluations'!K19*$D20</f>
        <v>0</v>
      </c>
      <c r="P20" s="187">
        <f>'PHY Sub-Committee Evaluations'!D19*$D20</f>
        <v>0</v>
      </c>
      <c r="Q20" s="188">
        <f>'PHY Sub-Committee Evaluations'!E19*$D20</f>
        <v>0</v>
      </c>
      <c r="R20" s="135">
        <f>'PHY Sub-Committee Evaluations'!I19*$D20</f>
        <v>4.9</v>
      </c>
      <c r="S20" s="5"/>
      <c r="T20" s="5"/>
      <c r="U20" s="5"/>
    </row>
    <row r="21" spans="1:21" ht="16.5">
      <c r="A21" s="97"/>
      <c r="B21" s="154">
        <v>2.6</v>
      </c>
      <c r="C21" s="155" t="s">
        <v>97</v>
      </c>
      <c r="D21" s="55">
        <v>0.1</v>
      </c>
      <c r="E21" s="172"/>
      <c r="F21" s="187">
        <f>'MAC Sub-Committee Evaluations'!D16*$D21</f>
        <v>0</v>
      </c>
      <c r="G21" s="188">
        <f>'MAC Sub-Committee Evaluations'!E16*$D21</f>
        <v>0</v>
      </c>
      <c r="H21" s="187">
        <f>'MAC Sub-Committee Evaluations'!F16*$D21</f>
        <v>0</v>
      </c>
      <c r="I21" s="188">
        <f>'MAC Sub-Committee Evaluations'!G16*$D21</f>
        <v>0</v>
      </c>
      <c r="J21" s="160"/>
      <c r="K21" s="187">
        <f>'PHY Sub-Committee Evaluations'!F20*$D21</f>
        <v>0</v>
      </c>
      <c r="L21" s="55">
        <f>'PHY Sub-Committee Evaluations'!G20*$D21</f>
        <v>0</v>
      </c>
      <c r="M21" s="55">
        <f>'PHY Sub-Committee Evaluations'!H20*$D21</f>
        <v>0</v>
      </c>
      <c r="N21" s="55">
        <f>'PHY Sub-Committee Evaluations'!J20*$D21</f>
        <v>0</v>
      </c>
      <c r="O21" s="188">
        <f>'PHY Sub-Committee Evaluations'!K20*$D21</f>
        <v>0</v>
      </c>
      <c r="P21" s="187">
        <f>'PHY Sub-Committee Evaluations'!D20*$D21</f>
        <v>0</v>
      </c>
      <c r="Q21" s="188">
        <f>'PHY Sub-Committee Evaluations'!E20*$D21</f>
        <v>0</v>
      </c>
      <c r="R21" s="135">
        <f>'PHY Sub-Committee Evaluations'!I20*$D21</f>
        <v>0</v>
      </c>
      <c r="S21" s="5"/>
      <c r="T21" s="5"/>
      <c r="U21" s="5"/>
    </row>
    <row r="22" spans="1:21" ht="16.5">
      <c r="A22" s="97"/>
      <c r="B22" s="156"/>
      <c r="C22" s="175"/>
      <c r="D22" s="172"/>
      <c r="E22" s="172"/>
      <c r="F22" s="189"/>
      <c r="G22" s="190"/>
      <c r="H22" s="195"/>
      <c r="I22" s="196"/>
      <c r="J22" s="160"/>
      <c r="K22" s="189"/>
      <c r="L22" s="172"/>
      <c r="M22" s="172"/>
      <c r="N22" s="172"/>
      <c r="O22" s="190"/>
      <c r="P22" s="189"/>
      <c r="Q22" s="190"/>
      <c r="R22" s="213"/>
      <c r="S22" s="5"/>
      <c r="T22" s="5"/>
      <c r="U22" s="5"/>
    </row>
    <row r="23" spans="1:21" ht="33">
      <c r="A23" s="183"/>
      <c r="B23" s="165">
        <v>3.1</v>
      </c>
      <c r="C23" s="166" t="s">
        <v>9</v>
      </c>
      <c r="D23" s="55">
        <v>7.2</v>
      </c>
      <c r="E23" s="176"/>
      <c r="F23" s="191">
        <f>'MAC Sub-Committee Evaluations'!D18*$D23</f>
        <v>0</v>
      </c>
      <c r="G23" s="192">
        <f>'MAC Sub-Committee Evaluations'!E18*$D23</f>
        <v>0</v>
      </c>
      <c r="H23" s="191">
        <f>'MAC Sub-Committee Evaluations'!F18*$D23</f>
        <v>0</v>
      </c>
      <c r="I23" s="192">
        <f>'MAC Sub-Committee Evaluations'!G18*$D23</f>
        <v>0</v>
      </c>
      <c r="J23" s="160"/>
      <c r="K23" s="189"/>
      <c r="L23" s="172"/>
      <c r="M23" s="172"/>
      <c r="N23" s="172"/>
      <c r="O23" s="190"/>
      <c r="P23" s="189"/>
      <c r="Q23" s="190"/>
      <c r="R23" s="213"/>
      <c r="S23" s="48"/>
      <c r="T23" s="48"/>
      <c r="U23" s="48"/>
    </row>
    <row r="24" spans="1:21" ht="16.5">
      <c r="A24" s="97"/>
      <c r="B24" s="165" t="s">
        <v>50</v>
      </c>
      <c r="C24" s="166" t="s">
        <v>49</v>
      </c>
      <c r="D24" s="55">
        <v>5.4</v>
      </c>
      <c r="E24" s="176"/>
      <c r="F24" s="191">
        <f>'MAC Sub-Committee Evaluations'!D19*$D24</f>
        <v>0</v>
      </c>
      <c r="G24" s="192">
        <f>'MAC Sub-Committee Evaluations'!E19*$D24</f>
        <v>0</v>
      </c>
      <c r="H24" s="191">
        <f>'MAC Sub-Committee Evaluations'!F19*$D24</f>
        <v>0</v>
      </c>
      <c r="I24" s="192">
        <f>'MAC Sub-Committee Evaluations'!G19*$D24</f>
        <v>0</v>
      </c>
      <c r="J24" s="172"/>
      <c r="K24" s="189"/>
      <c r="L24" s="172"/>
      <c r="M24" s="172"/>
      <c r="N24" s="172"/>
      <c r="O24" s="190"/>
      <c r="P24" s="189"/>
      <c r="Q24" s="190"/>
      <c r="R24" s="213"/>
      <c r="S24" s="151"/>
      <c r="T24" s="151"/>
      <c r="U24" s="38"/>
    </row>
    <row r="25" spans="1:21" ht="33">
      <c r="A25" s="97"/>
      <c r="B25" s="165" t="s">
        <v>51</v>
      </c>
      <c r="C25" s="166" t="s">
        <v>10</v>
      </c>
      <c r="D25" s="55">
        <v>7.3</v>
      </c>
      <c r="E25" s="176"/>
      <c r="F25" s="191">
        <f>'MAC Sub-Committee Evaluations'!D20*$D25</f>
        <v>0</v>
      </c>
      <c r="G25" s="192">
        <f>'MAC Sub-Committee Evaluations'!E20*$D25</f>
        <v>0</v>
      </c>
      <c r="H25" s="191">
        <f>'MAC Sub-Committee Evaluations'!F20*$D25</f>
        <v>0</v>
      </c>
      <c r="I25" s="192">
        <f>'MAC Sub-Committee Evaluations'!G20*$D25</f>
        <v>0</v>
      </c>
      <c r="J25" s="176"/>
      <c r="K25" s="205"/>
      <c r="L25" s="171"/>
      <c r="M25" s="171"/>
      <c r="N25" s="171"/>
      <c r="O25" s="206"/>
      <c r="P25" s="205"/>
      <c r="Q25" s="212"/>
      <c r="R25" s="214"/>
      <c r="S25" s="152"/>
      <c r="T25" s="152"/>
      <c r="U25" s="152"/>
    </row>
    <row r="26" spans="1:21" ht="16.5">
      <c r="A26" s="97"/>
      <c r="B26" s="165" t="s">
        <v>52</v>
      </c>
      <c r="C26" s="166" t="s">
        <v>11</v>
      </c>
      <c r="D26" s="55">
        <v>5.8</v>
      </c>
      <c r="E26" s="176"/>
      <c r="F26" s="191">
        <f>'MAC Sub-Committee Evaluations'!D21*$D26</f>
        <v>0</v>
      </c>
      <c r="G26" s="192">
        <f>'MAC Sub-Committee Evaluations'!E21*$D26</f>
        <v>0</v>
      </c>
      <c r="H26" s="191">
        <f>'MAC Sub-Committee Evaluations'!F21*$D26</f>
        <v>0</v>
      </c>
      <c r="I26" s="192">
        <f>'MAC Sub-Committee Evaluations'!G21*$D26</f>
        <v>0</v>
      </c>
      <c r="J26" s="177"/>
      <c r="K26" s="207"/>
      <c r="L26" s="177"/>
      <c r="M26" s="177"/>
      <c r="N26" s="177"/>
      <c r="O26" s="208"/>
      <c r="P26" s="207"/>
      <c r="Q26" s="208"/>
      <c r="R26" s="215"/>
      <c r="S26" s="151"/>
      <c r="T26" s="151"/>
      <c r="U26" s="151"/>
    </row>
    <row r="27" spans="1:21" ht="16.5">
      <c r="A27" s="97"/>
      <c r="B27" s="165" t="s">
        <v>53</v>
      </c>
      <c r="C27" s="166" t="s">
        <v>77</v>
      </c>
      <c r="D27" s="55">
        <v>7.6</v>
      </c>
      <c r="E27" s="176"/>
      <c r="F27" s="191">
        <f>'MAC Sub-Committee Evaluations'!D22*$D27</f>
        <v>0</v>
      </c>
      <c r="G27" s="192">
        <f>'MAC Sub-Committee Evaluations'!E22*$D27</f>
        <v>0</v>
      </c>
      <c r="H27" s="191">
        <f>'MAC Sub-Committee Evaluations'!F22*$D27</f>
        <v>0</v>
      </c>
      <c r="I27" s="192">
        <f>'MAC Sub-Committee Evaluations'!G22*$D27</f>
        <v>0</v>
      </c>
      <c r="J27" s="171"/>
      <c r="K27" s="205"/>
      <c r="L27" s="171"/>
      <c r="M27" s="171"/>
      <c r="N27" s="171"/>
      <c r="O27" s="206"/>
      <c r="P27" s="205"/>
      <c r="Q27" s="206"/>
      <c r="R27" s="216"/>
      <c r="S27" s="97"/>
      <c r="T27" s="97"/>
      <c r="U27" s="97"/>
    </row>
    <row r="28" spans="1:21" ht="16.5">
      <c r="A28" s="97"/>
      <c r="B28" s="165" t="s">
        <v>54</v>
      </c>
      <c r="C28" s="166" t="s">
        <v>98</v>
      </c>
      <c r="D28" s="55">
        <v>6.4</v>
      </c>
      <c r="E28" s="176"/>
      <c r="F28" s="191">
        <f>'MAC Sub-Committee Evaluations'!D23*$D28</f>
        <v>6.4</v>
      </c>
      <c r="G28" s="192">
        <f>'MAC Sub-Committee Evaluations'!E23*$D28</f>
        <v>6.4</v>
      </c>
      <c r="H28" s="191">
        <f>'MAC Sub-Committee Evaluations'!F23*$D28</f>
        <v>0</v>
      </c>
      <c r="I28" s="192">
        <f>'MAC Sub-Committee Evaluations'!G23*$D28</f>
        <v>6.4</v>
      </c>
      <c r="J28" s="160"/>
      <c r="K28" s="189"/>
      <c r="L28" s="172"/>
      <c r="M28" s="172"/>
      <c r="N28" s="172"/>
      <c r="O28" s="190"/>
      <c r="P28" s="189"/>
      <c r="Q28" s="190"/>
      <c r="R28" s="213"/>
      <c r="S28" s="48"/>
      <c r="T28" s="48"/>
      <c r="U28" s="48"/>
    </row>
    <row r="29" spans="1:21" ht="16.5">
      <c r="A29" s="97"/>
      <c r="B29" s="165">
        <v>3.4</v>
      </c>
      <c r="C29" s="166" t="s">
        <v>12</v>
      </c>
      <c r="D29" s="55">
        <v>5.5</v>
      </c>
      <c r="E29" s="176"/>
      <c r="F29" s="191">
        <f>'MAC Sub-Committee Evaluations'!D24*$D29</f>
        <v>5.5</v>
      </c>
      <c r="G29" s="192">
        <f>'MAC Sub-Committee Evaluations'!E24*$D29</f>
        <v>5.5</v>
      </c>
      <c r="H29" s="191">
        <f>'MAC Sub-Committee Evaluations'!F24*$D29</f>
        <v>5.5</v>
      </c>
      <c r="I29" s="192">
        <f>'MAC Sub-Committee Evaluations'!G24*$D29</f>
        <v>5.5</v>
      </c>
      <c r="J29" s="172"/>
      <c r="K29" s="189"/>
      <c r="L29" s="172"/>
      <c r="M29" s="172"/>
      <c r="N29" s="172"/>
      <c r="O29" s="190"/>
      <c r="P29" s="189"/>
      <c r="Q29" s="212"/>
      <c r="R29" s="213"/>
      <c r="S29" s="48"/>
      <c r="T29" s="48"/>
      <c r="U29" s="48"/>
    </row>
    <row r="30" spans="1:21" ht="16.5">
      <c r="A30" s="97"/>
      <c r="B30" s="165" t="s">
        <v>55</v>
      </c>
      <c r="C30" s="166" t="s">
        <v>13</v>
      </c>
      <c r="D30" s="55">
        <v>4.7</v>
      </c>
      <c r="E30" s="176"/>
      <c r="F30" s="191">
        <f>'MAC Sub-Committee Evaluations'!D25*$D30</f>
        <v>4.7</v>
      </c>
      <c r="G30" s="192">
        <f>'MAC Sub-Committee Evaluations'!E25*$D30</f>
        <v>4.7</v>
      </c>
      <c r="H30" s="191">
        <f>'MAC Sub-Committee Evaluations'!F25*$D30</f>
        <v>4.7</v>
      </c>
      <c r="I30" s="192">
        <f>'MAC Sub-Committee Evaluations'!G25*$D30</f>
        <v>4.7</v>
      </c>
      <c r="J30" s="176"/>
      <c r="K30" s="189"/>
      <c r="L30" s="172"/>
      <c r="M30" s="172"/>
      <c r="N30" s="172"/>
      <c r="O30" s="190"/>
      <c r="P30" s="189"/>
      <c r="Q30" s="212"/>
      <c r="R30" s="214"/>
      <c r="S30" s="48"/>
      <c r="T30" s="48"/>
      <c r="U30" s="48"/>
    </row>
    <row r="31" spans="1:21" ht="16.5">
      <c r="A31" s="97"/>
      <c r="B31" s="165" t="s">
        <v>56</v>
      </c>
      <c r="C31" s="178" t="s">
        <v>76</v>
      </c>
      <c r="D31" s="55">
        <v>5.6</v>
      </c>
      <c r="E31" s="176"/>
      <c r="F31" s="191">
        <f>'MAC Sub-Committee Evaluations'!D26*$D31</f>
        <v>0</v>
      </c>
      <c r="G31" s="192">
        <f>'MAC Sub-Committee Evaluations'!E26*$D31</f>
        <v>0</v>
      </c>
      <c r="H31" s="191">
        <f>'MAC Sub-Committee Evaluations'!F26*$D31</f>
        <v>0</v>
      </c>
      <c r="I31" s="192">
        <f>'MAC Sub-Committee Evaluations'!G26*$D31</f>
        <v>0</v>
      </c>
      <c r="J31" s="172"/>
      <c r="K31" s="189"/>
      <c r="L31" s="172"/>
      <c r="M31" s="172"/>
      <c r="N31" s="172"/>
      <c r="O31" s="190"/>
      <c r="P31" s="189"/>
      <c r="Q31" s="212"/>
      <c r="R31" s="213"/>
      <c r="S31" s="48"/>
      <c r="T31" s="48"/>
      <c r="U31" s="48"/>
    </row>
    <row r="32" spans="1:21" ht="16.5">
      <c r="A32" s="97"/>
      <c r="B32" s="165" t="s">
        <v>57</v>
      </c>
      <c r="C32" s="166" t="s">
        <v>75</v>
      </c>
      <c r="D32" s="55">
        <v>6.4</v>
      </c>
      <c r="E32" s="176"/>
      <c r="F32" s="191">
        <f>'MAC Sub-Committee Evaluations'!D27*$D32</f>
        <v>0</v>
      </c>
      <c r="G32" s="192">
        <f>'MAC Sub-Committee Evaluations'!E27*$D32</f>
        <v>0</v>
      </c>
      <c r="H32" s="191">
        <f>'MAC Sub-Committee Evaluations'!F27*$D32</f>
        <v>0</v>
      </c>
      <c r="I32" s="192">
        <f>'MAC Sub-Committee Evaluations'!G27*$D32</f>
        <v>0</v>
      </c>
      <c r="J32" s="172"/>
      <c r="K32" s="189"/>
      <c r="L32" s="172"/>
      <c r="M32" s="172"/>
      <c r="N32" s="172"/>
      <c r="O32" s="190"/>
      <c r="P32" s="189"/>
      <c r="Q32" s="212"/>
      <c r="R32" s="213"/>
      <c r="S32" s="48"/>
      <c r="T32" s="48"/>
      <c r="U32" s="48"/>
    </row>
    <row r="33" spans="1:21" ht="16.5">
      <c r="A33" s="97"/>
      <c r="B33" s="165" t="s">
        <v>59</v>
      </c>
      <c r="C33" s="166" t="s">
        <v>58</v>
      </c>
      <c r="D33" s="55">
        <v>5.3</v>
      </c>
      <c r="E33" s="176"/>
      <c r="F33" s="191">
        <f>'MAC Sub-Committee Evaluations'!D28*$D33</f>
        <v>0</v>
      </c>
      <c r="G33" s="192">
        <f>'MAC Sub-Committee Evaluations'!E28*$D33</f>
        <v>0</v>
      </c>
      <c r="H33" s="191">
        <f>'MAC Sub-Committee Evaluations'!F28*$D33</f>
        <v>0</v>
      </c>
      <c r="I33" s="192">
        <f>'MAC Sub-Committee Evaluations'!G28*$D33</f>
        <v>0</v>
      </c>
      <c r="J33" s="172"/>
      <c r="K33" s="189"/>
      <c r="L33" s="172"/>
      <c r="M33" s="172"/>
      <c r="N33" s="172"/>
      <c r="O33" s="190"/>
      <c r="P33" s="189"/>
      <c r="Q33" s="212"/>
      <c r="R33" s="213"/>
      <c r="S33" s="48"/>
      <c r="T33" s="48"/>
      <c r="U33" s="48"/>
    </row>
    <row r="34" spans="1:21" ht="16.5">
      <c r="A34" s="97"/>
      <c r="B34" s="165" t="s">
        <v>61</v>
      </c>
      <c r="C34" s="166" t="s">
        <v>60</v>
      </c>
      <c r="D34" s="55">
        <v>3</v>
      </c>
      <c r="E34" s="176"/>
      <c r="F34" s="191">
        <f>'MAC Sub-Committee Evaluations'!D29*$D34</f>
        <v>0</v>
      </c>
      <c r="G34" s="192">
        <f>'MAC Sub-Committee Evaluations'!E29*$D34</f>
        <v>0</v>
      </c>
      <c r="H34" s="191">
        <f>'MAC Sub-Committee Evaluations'!F29*$D34</f>
        <v>0</v>
      </c>
      <c r="I34" s="192">
        <f>'MAC Sub-Committee Evaluations'!G29*$D34</f>
        <v>0</v>
      </c>
      <c r="J34" s="172"/>
      <c r="K34" s="189"/>
      <c r="L34" s="172"/>
      <c r="M34" s="172"/>
      <c r="N34" s="172"/>
      <c r="O34" s="190"/>
      <c r="P34" s="189"/>
      <c r="Q34" s="212"/>
      <c r="R34" s="213"/>
      <c r="S34" s="48"/>
      <c r="T34" s="48"/>
      <c r="U34" s="48"/>
    </row>
    <row r="35" spans="1:21" ht="16.5">
      <c r="A35" s="97"/>
      <c r="B35" s="165" t="s">
        <v>63</v>
      </c>
      <c r="C35" s="166" t="s">
        <v>62</v>
      </c>
      <c r="D35" s="55">
        <v>5.7</v>
      </c>
      <c r="E35" s="176"/>
      <c r="F35" s="191">
        <f>'MAC Sub-Committee Evaluations'!D30*$D35</f>
        <v>5.7</v>
      </c>
      <c r="G35" s="192">
        <f>'MAC Sub-Committee Evaluations'!E30*$D35</f>
        <v>0</v>
      </c>
      <c r="H35" s="191">
        <f>'MAC Sub-Committee Evaluations'!F30*$D35</f>
        <v>5.7</v>
      </c>
      <c r="I35" s="192">
        <f>'MAC Sub-Committee Evaluations'!G30*$D35</f>
        <v>5.7</v>
      </c>
      <c r="J35" s="172"/>
      <c r="K35" s="189"/>
      <c r="L35" s="172"/>
      <c r="M35" s="172"/>
      <c r="N35" s="172"/>
      <c r="O35" s="190"/>
      <c r="P35" s="189"/>
      <c r="Q35" s="212"/>
      <c r="R35" s="213"/>
      <c r="S35" s="48"/>
      <c r="T35" s="48"/>
      <c r="U35" s="48"/>
    </row>
    <row r="36" spans="1:21" ht="16.5">
      <c r="A36" s="97"/>
      <c r="B36" s="165">
        <v>3.7</v>
      </c>
      <c r="C36" s="166" t="s">
        <v>14</v>
      </c>
      <c r="D36" s="55">
        <v>5.4</v>
      </c>
      <c r="E36" s="176"/>
      <c r="F36" s="191">
        <f>'MAC Sub-Committee Evaluations'!D31*$D36</f>
        <v>0</v>
      </c>
      <c r="G36" s="192">
        <f>'MAC Sub-Committee Evaluations'!E31*$D36</f>
        <v>0</v>
      </c>
      <c r="H36" s="191">
        <f>'MAC Sub-Committee Evaluations'!F31*$D36</f>
        <v>0</v>
      </c>
      <c r="I36" s="192">
        <f>'MAC Sub-Committee Evaluations'!G31*$D36</f>
        <v>0</v>
      </c>
      <c r="J36" s="172"/>
      <c r="K36" s="189"/>
      <c r="L36" s="172"/>
      <c r="M36" s="172"/>
      <c r="N36" s="172"/>
      <c r="O36" s="190"/>
      <c r="P36" s="189"/>
      <c r="Q36" s="212"/>
      <c r="R36" s="213"/>
      <c r="S36" s="48"/>
      <c r="T36" s="48"/>
      <c r="U36" s="48"/>
    </row>
    <row r="37" spans="1:21" ht="16.5">
      <c r="A37" s="97"/>
      <c r="B37" s="165">
        <v>3.8</v>
      </c>
      <c r="C37" s="166" t="s">
        <v>74</v>
      </c>
      <c r="D37" s="55">
        <v>6.7</v>
      </c>
      <c r="E37" s="176"/>
      <c r="F37" s="191">
        <f>'MAC Sub-Committee Evaluations'!D32*$D37</f>
        <v>0</v>
      </c>
      <c r="G37" s="192">
        <f>'MAC Sub-Committee Evaluations'!E32*$D37</f>
        <v>0</v>
      </c>
      <c r="H37" s="191">
        <f>'MAC Sub-Committee Evaluations'!F32*$D37</f>
        <v>0</v>
      </c>
      <c r="I37" s="192">
        <f>'MAC Sub-Committee Evaluations'!G32*$D37</f>
        <v>0</v>
      </c>
      <c r="J37" s="172"/>
      <c r="K37" s="189"/>
      <c r="L37" s="172"/>
      <c r="M37" s="172"/>
      <c r="N37" s="172"/>
      <c r="O37" s="190"/>
      <c r="P37" s="189"/>
      <c r="Q37" s="212"/>
      <c r="R37" s="213"/>
      <c r="S37" s="48"/>
      <c r="T37" s="48"/>
      <c r="U37" s="48"/>
    </row>
    <row r="38" spans="1:21" ht="16.5">
      <c r="A38" s="97"/>
      <c r="B38" s="165" t="s">
        <v>64</v>
      </c>
      <c r="C38" s="166" t="s">
        <v>15</v>
      </c>
      <c r="D38" s="55">
        <v>6.7</v>
      </c>
      <c r="E38" s="176"/>
      <c r="F38" s="191">
        <f>'MAC Sub-Committee Evaluations'!D33*$D38</f>
        <v>0</v>
      </c>
      <c r="G38" s="192">
        <f>'MAC Sub-Committee Evaluations'!E33*$D38</f>
        <v>0</v>
      </c>
      <c r="H38" s="191">
        <f>'MAC Sub-Committee Evaluations'!F33*$D38</f>
        <v>0</v>
      </c>
      <c r="I38" s="192">
        <f>'MAC Sub-Committee Evaluations'!G33*$D38</f>
        <v>0</v>
      </c>
      <c r="J38" s="176"/>
      <c r="K38" s="189"/>
      <c r="L38" s="172"/>
      <c r="M38" s="176"/>
      <c r="N38" s="172"/>
      <c r="O38" s="190"/>
      <c r="P38" s="189"/>
      <c r="Q38" s="212"/>
      <c r="R38" s="214"/>
      <c r="S38" s="48"/>
      <c r="T38" s="48"/>
      <c r="U38" s="48"/>
    </row>
    <row r="39" spans="1:21" ht="16.5">
      <c r="A39" s="97"/>
      <c r="B39" s="165" t="s">
        <v>65</v>
      </c>
      <c r="C39" s="166" t="s">
        <v>16</v>
      </c>
      <c r="D39" s="55">
        <v>6.8</v>
      </c>
      <c r="E39" s="176"/>
      <c r="F39" s="191">
        <f>'MAC Sub-Committee Evaluations'!D34*$D39</f>
        <v>6.8</v>
      </c>
      <c r="G39" s="192">
        <f>'MAC Sub-Committee Evaluations'!E34*$D39</f>
        <v>6.8</v>
      </c>
      <c r="H39" s="191">
        <f>'MAC Sub-Committee Evaluations'!F34*$D39</f>
        <v>-6.8</v>
      </c>
      <c r="I39" s="192">
        <f>'MAC Sub-Committee Evaluations'!G34*$D39</f>
        <v>6.8</v>
      </c>
      <c r="J39" s="172"/>
      <c r="K39" s="189"/>
      <c r="L39" s="172"/>
      <c r="M39" s="172"/>
      <c r="N39" s="172"/>
      <c r="O39" s="190"/>
      <c r="P39" s="189"/>
      <c r="Q39" s="212"/>
      <c r="R39" s="213"/>
      <c r="S39" s="48"/>
      <c r="T39" s="48"/>
      <c r="U39" s="48"/>
    </row>
    <row r="40" spans="1:21" ht="17.25" thickBot="1">
      <c r="A40" s="97"/>
      <c r="B40" s="179" t="s">
        <v>66</v>
      </c>
      <c r="C40" s="166" t="s">
        <v>17</v>
      </c>
      <c r="D40" s="55">
        <v>6.2</v>
      </c>
      <c r="E40" s="176"/>
      <c r="F40" s="193">
        <f>'MAC Sub-Committee Evaluations'!D35*$D40</f>
        <v>0</v>
      </c>
      <c r="G40" s="194">
        <f>'MAC Sub-Committee Evaluations'!E35*$D40</f>
        <v>0</v>
      </c>
      <c r="H40" s="193">
        <f>'MAC Sub-Committee Evaluations'!F35*$D40</f>
        <v>0</v>
      </c>
      <c r="I40" s="194">
        <f>'MAC Sub-Committee Evaluations'!G35*$D40</f>
        <v>0</v>
      </c>
      <c r="J40" s="172"/>
      <c r="K40" s="189"/>
      <c r="L40" s="172"/>
      <c r="M40" s="172"/>
      <c r="N40" s="172"/>
      <c r="O40" s="190"/>
      <c r="P40" s="189"/>
      <c r="Q40" s="212"/>
      <c r="R40" s="213"/>
      <c r="S40" s="48"/>
      <c r="T40" s="48"/>
      <c r="U40" s="48"/>
    </row>
    <row r="41" spans="1:21" ht="16.5">
      <c r="A41" s="97"/>
      <c r="B41" s="156"/>
      <c r="C41" s="175"/>
      <c r="D41" s="172"/>
      <c r="E41" s="172"/>
      <c r="F41" s="204"/>
      <c r="G41" s="204"/>
      <c r="H41" s="231"/>
      <c r="I41" s="231"/>
      <c r="J41" s="172"/>
      <c r="K41" s="189"/>
      <c r="L41" s="172"/>
      <c r="M41" s="172"/>
      <c r="N41" s="172"/>
      <c r="O41" s="190"/>
      <c r="P41" s="189"/>
      <c r="Q41" s="190"/>
      <c r="R41" s="213"/>
      <c r="S41" s="48"/>
      <c r="T41" s="97"/>
      <c r="U41" s="97"/>
    </row>
    <row r="42" spans="1:21" ht="16.5">
      <c r="A42" s="97"/>
      <c r="B42" s="165">
        <v>4.1</v>
      </c>
      <c r="C42" s="166" t="s">
        <v>19</v>
      </c>
      <c r="D42" s="55">
        <v>6.5</v>
      </c>
      <c r="E42" s="172"/>
      <c r="F42" s="172"/>
      <c r="G42" s="172"/>
      <c r="H42" s="160"/>
      <c r="I42" s="160"/>
      <c r="J42" s="160"/>
      <c r="K42" s="187">
        <f>'PHY Sub-Committee Evaluations'!F22*$D42</f>
        <v>-6.5</v>
      </c>
      <c r="L42" s="55">
        <f>'PHY Sub-Committee Evaluations'!G22*$D42</f>
        <v>-6.5</v>
      </c>
      <c r="M42" s="55">
        <f>'PHY Sub-Committee Evaluations'!H22*$D42</f>
        <v>6.5</v>
      </c>
      <c r="N42" s="55">
        <f>'PHY Sub-Committee Evaluations'!J22*$D42</f>
        <v>-6.5</v>
      </c>
      <c r="O42" s="188">
        <f>'PHY Sub-Committee Evaluations'!K22*$D42</f>
        <v>6.5</v>
      </c>
      <c r="P42" s="187">
        <f>'PHY Sub-Committee Evaluations'!D22*$D42</f>
        <v>6.5</v>
      </c>
      <c r="Q42" s="188">
        <f>'PHY Sub-Committee Evaluations'!E22*$D42</f>
        <v>6.5</v>
      </c>
      <c r="R42" s="135">
        <f>'PHY Sub-Committee Evaluations'!I22*$D42</f>
        <v>6.5</v>
      </c>
      <c r="S42" s="48"/>
      <c r="T42" s="97"/>
      <c r="U42" s="97"/>
    </row>
    <row r="43" spans="1:21" ht="16.5">
      <c r="A43" s="97"/>
      <c r="B43" s="165" t="s">
        <v>71</v>
      </c>
      <c r="C43" s="166" t="s">
        <v>67</v>
      </c>
      <c r="D43" s="55">
        <v>7.4</v>
      </c>
      <c r="E43" s="172"/>
      <c r="F43" s="172"/>
      <c r="G43" s="172"/>
      <c r="H43" s="160"/>
      <c r="I43" s="160"/>
      <c r="J43" s="160"/>
      <c r="K43" s="187">
        <f>'PHY Sub-Committee Evaluations'!F23*$D43</f>
        <v>0</v>
      </c>
      <c r="L43" s="55">
        <f>'PHY Sub-Committee Evaluations'!G23*$D43</f>
        <v>0</v>
      </c>
      <c r="M43" s="55">
        <f>'PHY Sub-Committee Evaluations'!H23*$D43</f>
        <v>7.4</v>
      </c>
      <c r="N43" s="55">
        <f>'PHY Sub-Committee Evaluations'!J23*$D43</f>
        <v>0</v>
      </c>
      <c r="O43" s="188">
        <f>'PHY Sub-Committee Evaluations'!K23*$D43</f>
        <v>0</v>
      </c>
      <c r="P43" s="187">
        <f>'PHY Sub-Committee Evaluations'!D23*$D43</f>
        <v>0</v>
      </c>
      <c r="Q43" s="188">
        <f>'PHY Sub-Committee Evaluations'!E23*$D43</f>
        <v>0</v>
      </c>
      <c r="R43" s="135">
        <f>'PHY Sub-Committee Evaluations'!I23*$D43</f>
        <v>7.4</v>
      </c>
      <c r="S43" s="48"/>
      <c r="T43" s="97"/>
      <c r="U43" s="97"/>
    </row>
    <row r="44" spans="1:21" ht="16.5">
      <c r="A44" s="97"/>
      <c r="B44" s="165" t="s">
        <v>72</v>
      </c>
      <c r="C44" s="166" t="s">
        <v>68</v>
      </c>
      <c r="D44" s="55">
        <v>6.2</v>
      </c>
      <c r="E44" s="172"/>
      <c r="F44" s="172"/>
      <c r="G44" s="172"/>
      <c r="H44" s="160"/>
      <c r="I44" s="160"/>
      <c r="J44" s="160"/>
      <c r="K44" s="187">
        <f>'PHY Sub-Committee Evaluations'!F24*$D44</f>
        <v>0</v>
      </c>
      <c r="L44" s="55">
        <f>'PHY Sub-Committee Evaluations'!G24*$D44</f>
        <v>0</v>
      </c>
      <c r="M44" s="55">
        <f>'PHY Sub-Committee Evaluations'!H24*$D44</f>
        <v>0</v>
      </c>
      <c r="N44" s="55">
        <f>'PHY Sub-Committee Evaluations'!J24*$D44</f>
        <v>0</v>
      </c>
      <c r="O44" s="188">
        <f>'PHY Sub-Committee Evaluations'!K24*$D44</f>
        <v>0</v>
      </c>
      <c r="P44" s="187">
        <f>'PHY Sub-Committee Evaluations'!D24*$D44</f>
        <v>0</v>
      </c>
      <c r="Q44" s="188">
        <f>'PHY Sub-Committee Evaluations'!E24*$D44</f>
        <v>0</v>
      </c>
      <c r="R44" s="135">
        <f>'PHY Sub-Committee Evaluations'!I24*$D44</f>
        <v>0</v>
      </c>
      <c r="S44" s="48"/>
      <c r="T44" s="97"/>
      <c r="U44" s="97"/>
    </row>
    <row r="45" spans="1:24" ht="16.5">
      <c r="A45" s="97"/>
      <c r="B45" s="165">
        <v>4.3</v>
      </c>
      <c r="C45" s="166" t="s">
        <v>20</v>
      </c>
      <c r="D45" s="55">
        <v>6</v>
      </c>
      <c r="E45" s="160"/>
      <c r="F45" s="160"/>
      <c r="G45" s="160"/>
      <c r="H45" s="160"/>
      <c r="I45" s="160"/>
      <c r="J45" s="160"/>
      <c r="K45" s="187">
        <f>'PHY Sub-Committee Evaluations'!F25*$D45</f>
        <v>-6</v>
      </c>
      <c r="L45" s="55">
        <f>'PHY Sub-Committee Evaluations'!G25*$D45</f>
        <v>-6</v>
      </c>
      <c r="M45" s="55">
        <f>'PHY Sub-Committee Evaluations'!H25*$D45</f>
        <v>0</v>
      </c>
      <c r="N45" s="55">
        <f>'PHY Sub-Committee Evaluations'!J25*$D45</f>
        <v>-6</v>
      </c>
      <c r="O45" s="188">
        <f>'PHY Sub-Committee Evaluations'!K25*$D45</f>
        <v>0</v>
      </c>
      <c r="P45" s="187">
        <f>'PHY Sub-Committee Evaluations'!D25*$D45</f>
        <v>-6</v>
      </c>
      <c r="Q45" s="188">
        <f>'PHY Sub-Committee Evaluations'!E25*$D45</f>
        <v>6</v>
      </c>
      <c r="R45" s="135">
        <f>'PHY Sub-Committee Evaluations'!I25*$D45</f>
        <v>6</v>
      </c>
      <c r="S45" s="48"/>
      <c r="T45" s="62"/>
      <c r="U45" s="62"/>
      <c r="V45" s="62"/>
      <c r="W45" s="97"/>
      <c r="X45" s="62"/>
    </row>
    <row r="46" spans="1:24" ht="33">
      <c r="A46" s="97"/>
      <c r="B46" s="165">
        <v>4.4</v>
      </c>
      <c r="C46" s="166" t="s">
        <v>69</v>
      </c>
      <c r="D46" s="55">
        <v>5.4</v>
      </c>
      <c r="E46" s="160"/>
      <c r="F46" s="160"/>
      <c r="G46" s="160"/>
      <c r="H46" s="160"/>
      <c r="I46" s="160"/>
      <c r="J46" s="157"/>
      <c r="K46" s="187">
        <f>'PHY Sub-Committee Evaluations'!F26*$D46</f>
        <v>0</v>
      </c>
      <c r="L46" s="55">
        <f>'PHY Sub-Committee Evaluations'!G26*$D46</f>
        <v>0</v>
      </c>
      <c r="M46" s="55">
        <f>'PHY Sub-Committee Evaluations'!H26*$D46</f>
        <v>0</v>
      </c>
      <c r="N46" s="55">
        <f>'PHY Sub-Committee Evaluations'!J26*$D46</f>
        <v>0</v>
      </c>
      <c r="O46" s="188">
        <f>'PHY Sub-Committee Evaluations'!K26*$D46</f>
        <v>0</v>
      </c>
      <c r="P46" s="187">
        <f>'PHY Sub-Committee Evaluations'!D26*$D46</f>
        <v>0</v>
      </c>
      <c r="Q46" s="188">
        <f>'PHY Sub-Committee Evaluations'!E26*$D46</f>
        <v>0</v>
      </c>
      <c r="R46" s="135">
        <f>'PHY Sub-Committee Evaluations'!I26*$D46</f>
        <v>0</v>
      </c>
      <c r="S46" s="48"/>
      <c r="T46" s="62"/>
      <c r="U46" s="62"/>
      <c r="V46" s="62"/>
      <c r="W46" s="62"/>
      <c r="X46" s="62"/>
    </row>
    <row r="47" spans="1:19" ht="16.5">
      <c r="A47" s="153"/>
      <c r="B47" s="165">
        <v>4.5</v>
      </c>
      <c r="C47" s="166" t="s">
        <v>70</v>
      </c>
      <c r="D47" s="180">
        <v>2.7</v>
      </c>
      <c r="E47" s="181"/>
      <c r="F47" s="160"/>
      <c r="G47" s="160"/>
      <c r="H47" s="160"/>
      <c r="I47" s="160"/>
      <c r="J47" s="157"/>
      <c r="K47" s="187">
        <f>'PHY Sub-Committee Evaluations'!F27*$D47</f>
        <v>0</v>
      </c>
      <c r="L47" s="55">
        <f>'PHY Sub-Committee Evaluations'!G27*$D47</f>
        <v>0</v>
      </c>
      <c r="M47" s="55">
        <f>'PHY Sub-Committee Evaluations'!H27*$D47</f>
        <v>0</v>
      </c>
      <c r="N47" s="55">
        <f>'PHY Sub-Committee Evaluations'!J27*$D47</f>
        <v>0</v>
      </c>
      <c r="O47" s="188">
        <f>'PHY Sub-Committee Evaluations'!K27*$D47</f>
        <v>0</v>
      </c>
      <c r="P47" s="187">
        <f>'PHY Sub-Committee Evaluations'!D27*$D47</f>
        <v>-2.7</v>
      </c>
      <c r="Q47" s="188">
        <f>'PHY Sub-Committee Evaluations'!E27*$D47</f>
        <v>0</v>
      </c>
      <c r="R47" s="135">
        <f>'PHY Sub-Committee Evaluations'!I27*$D47</f>
        <v>0</v>
      </c>
      <c r="S47" s="48"/>
    </row>
    <row r="48" spans="1:19" ht="16.5">
      <c r="A48" s="62"/>
      <c r="B48" s="165">
        <v>4.6</v>
      </c>
      <c r="C48" s="166" t="s">
        <v>21</v>
      </c>
      <c r="D48" s="55">
        <v>6.4</v>
      </c>
      <c r="E48" s="157"/>
      <c r="F48" s="160"/>
      <c r="G48" s="160"/>
      <c r="H48" s="160"/>
      <c r="I48" s="160"/>
      <c r="J48" s="157"/>
      <c r="K48" s="187">
        <f>'PHY Sub-Committee Evaluations'!F28*$D48</f>
        <v>0</v>
      </c>
      <c r="L48" s="55">
        <f>'PHY Sub-Committee Evaluations'!G28*$D48</f>
        <v>0</v>
      </c>
      <c r="M48" s="55">
        <f>'PHY Sub-Committee Evaluations'!H28*$D48</f>
        <v>0</v>
      </c>
      <c r="N48" s="55">
        <f>'PHY Sub-Committee Evaluations'!J28*$D48</f>
        <v>0</v>
      </c>
      <c r="O48" s="188">
        <f>'PHY Sub-Committee Evaluations'!K28*$D48</f>
        <v>0</v>
      </c>
      <c r="P48" s="187">
        <f>'PHY Sub-Committee Evaluations'!D28*$D48</f>
        <v>0</v>
      </c>
      <c r="Q48" s="188">
        <f>'PHY Sub-Committee Evaluations'!E28*$D48</f>
        <v>0</v>
      </c>
      <c r="R48" s="135">
        <f>'PHY Sub-Committee Evaluations'!I28*$D48</f>
        <v>0</v>
      </c>
      <c r="S48" s="48"/>
    </row>
    <row r="49" spans="1:19" ht="16.5">
      <c r="A49" s="62"/>
      <c r="B49" s="165">
        <v>4.7</v>
      </c>
      <c r="C49" s="166" t="s">
        <v>22</v>
      </c>
      <c r="D49" s="55">
        <v>3.8</v>
      </c>
      <c r="E49" s="157"/>
      <c r="F49" s="160"/>
      <c r="G49" s="160"/>
      <c r="H49" s="160"/>
      <c r="I49" s="160"/>
      <c r="J49" s="157"/>
      <c r="K49" s="187">
        <f>'PHY Sub-Committee Evaluations'!F29*$D49</f>
        <v>0</v>
      </c>
      <c r="L49" s="55">
        <f>'PHY Sub-Committee Evaluations'!G29*$D49</f>
        <v>0</v>
      </c>
      <c r="M49" s="55">
        <f>'PHY Sub-Committee Evaluations'!H29*$D49</f>
        <v>0</v>
      </c>
      <c r="N49" s="55">
        <f>'PHY Sub-Committee Evaluations'!J29*$D49</f>
        <v>0</v>
      </c>
      <c r="O49" s="188">
        <f>'PHY Sub-Committee Evaluations'!K29*$D49</f>
        <v>0</v>
      </c>
      <c r="P49" s="187">
        <f>'PHY Sub-Committee Evaluations'!D29*$D49</f>
        <v>0</v>
      </c>
      <c r="Q49" s="188">
        <f>'PHY Sub-Committee Evaluations'!E29*$D49</f>
        <v>0</v>
      </c>
      <c r="R49" s="135">
        <f>'PHY Sub-Committee Evaluations'!I29*$D49</f>
        <v>0</v>
      </c>
      <c r="S49" s="48"/>
    </row>
    <row r="50" spans="1:19" ht="16.5">
      <c r="A50" s="62"/>
      <c r="B50" s="165" t="s">
        <v>73</v>
      </c>
      <c r="C50" s="166" t="s">
        <v>23</v>
      </c>
      <c r="D50" s="55">
        <v>4.8</v>
      </c>
      <c r="E50" s="157"/>
      <c r="F50" s="160"/>
      <c r="G50" s="160"/>
      <c r="H50" s="160"/>
      <c r="I50" s="160"/>
      <c r="J50" s="157"/>
      <c r="K50" s="187">
        <f>'PHY Sub-Committee Evaluations'!F30*$D50</f>
        <v>4.8</v>
      </c>
      <c r="L50" s="55">
        <f>'PHY Sub-Committee Evaluations'!G30*$D50</f>
        <v>4.8</v>
      </c>
      <c r="M50" s="55">
        <f>'PHY Sub-Committee Evaluations'!H30*$D50</f>
        <v>4.8</v>
      </c>
      <c r="N50" s="55">
        <f>'PHY Sub-Committee Evaluations'!J30*$D50</f>
        <v>4.8</v>
      </c>
      <c r="O50" s="188">
        <f>'PHY Sub-Committee Evaluations'!K30*$D50</f>
        <v>4.8</v>
      </c>
      <c r="P50" s="187">
        <f>'PHY Sub-Committee Evaluations'!D30*$D50</f>
        <v>-4.8</v>
      </c>
      <c r="Q50" s="188">
        <f>'PHY Sub-Committee Evaluations'!E30*$D50</f>
        <v>0</v>
      </c>
      <c r="R50" s="135">
        <f>'PHY Sub-Committee Evaluations'!I30*$D50</f>
        <v>4.8</v>
      </c>
      <c r="S50" s="48"/>
    </row>
    <row r="51" spans="1:19" ht="17.25" thickBot="1">
      <c r="A51" s="62"/>
      <c r="B51" s="165">
        <v>4.9</v>
      </c>
      <c r="C51" s="166" t="s">
        <v>24</v>
      </c>
      <c r="D51" s="55">
        <v>8.4</v>
      </c>
      <c r="E51" s="157"/>
      <c r="F51" s="160"/>
      <c r="G51" s="160"/>
      <c r="H51" s="160"/>
      <c r="I51" s="160"/>
      <c r="J51" s="157"/>
      <c r="K51" s="209">
        <f>'PHY Sub-Committee Evaluations'!F31*$D51</f>
        <v>0</v>
      </c>
      <c r="L51" s="210">
        <f>'PHY Sub-Committee Evaluations'!G31*$D51</f>
        <v>0</v>
      </c>
      <c r="M51" s="210">
        <f>'PHY Sub-Committee Evaluations'!H31*$D51</f>
        <v>0</v>
      </c>
      <c r="N51" s="210">
        <f>'PHY Sub-Committee Evaluations'!J31*$D51</f>
        <v>0</v>
      </c>
      <c r="O51" s="211">
        <f>'PHY Sub-Committee Evaluations'!K31*$D51</f>
        <v>0</v>
      </c>
      <c r="P51" s="209">
        <f>'PHY Sub-Committee Evaluations'!D31*$D51</f>
        <v>0</v>
      </c>
      <c r="Q51" s="211">
        <f>'PHY Sub-Committee Evaluations'!E31*$D51</f>
        <v>0</v>
      </c>
      <c r="R51" s="217">
        <f>'PHY Sub-Committee Evaluations'!I31*$D51</f>
        <v>0</v>
      </c>
      <c r="S51"/>
    </row>
    <row r="52" spans="1:19" ht="12.75">
      <c r="A52" s="62"/>
      <c r="B52" s="62"/>
      <c r="C52" s="62"/>
      <c r="D52" s="62"/>
      <c r="E52" s="62"/>
      <c r="F52" s="97"/>
      <c r="G52" s="97"/>
      <c r="H52" s="97"/>
      <c r="I52" s="97"/>
      <c r="J52" s="62"/>
      <c r="K52" s="242"/>
      <c r="L52" s="48"/>
      <c r="M52" s="48"/>
      <c r="N52" s="48"/>
      <c r="O52" s="48"/>
      <c r="P52" s="242"/>
      <c r="Q52" s="242"/>
      <c r="R52" s="242"/>
      <c r="S52"/>
    </row>
    <row r="53" spans="1:19" ht="15.75">
      <c r="A53" s="62"/>
      <c r="B53" s="62"/>
      <c r="C53" s="62"/>
      <c r="D53" s="105"/>
      <c r="E53" s="62"/>
      <c r="F53" s="243"/>
      <c r="G53" s="243"/>
      <c r="H53" s="243"/>
      <c r="I53" s="243"/>
      <c r="J53" s="62"/>
      <c r="K53" s="243"/>
      <c r="L53" s="243"/>
      <c r="M53" s="243"/>
      <c r="N53" s="243"/>
      <c r="O53" s="243"/>
      <c r="P53" s="243"/>
      <c r="Q53" s="243"/>
      <c r="R53" s="243"/>
      <c r="S53"/>
    </row>
    <row r="58" spans="11:19" ht="12.75">
      <c r="K58"/>
      <c r="L58"/>
      <c r="M58"/>
      <c r="N58"/>
      <c r="O58"/>
      <c r="P58"/>
      <c r="Q58"/>
      <c r="R58"/>
      <c r="S58"/>
    </row>
  </sheetData>
  <mergeCells count="1">
    <mergeCell ref="A1:C1"/>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123"/>
  <sheetViews>
    <sheetView zoomScale="75" zoomScaleNormal="75" workbookViewId="0" topLeftCell="A80">
      <selection activeCell="C108" sqref="C108"/>
    </sheetView>
  </sheetViews>
  <sheetFormatPr defaultColWidth="9.140625" defaultRowHeight="12.75"/>
  <cols>
    <col min="2" max="2" width="12.8515625" style="0" customWidth="1"/>
    <col min="3" max="3" width="27.140625" style="0" customWidth="1"/>
    <col min="4" max="4" width="43.140625" style="0" customWidth="1"/>
    <col min="5" max="5" width="30.7109375" style="0" customWidth="1"/>
    <col min="8" max="8" width="25.421875" style="83" customWidth="1"/>
  </cols>
  <sheetData>
    <row r="1" ht="12.75">
      <c r="A1" t="str">
        <f>'Document Index'!A1</f>
        <v>00245r10P802-15_TG3-Proposal-Evaluations</v>
      </c>
    </row>
    <row r="3" ht="51.75" customHeight="1">
      <c r="D3" s="1" t="s">
        <v>116</v>
      </c>
    </row>
    <row r="5" spans="2:3" ht="15">
      <c r="B5" s="31" t="s">
        <v>112</v>
      </c>
      <c r="C5" s="31"/>
    </row>
    <row r="6" spans="1:11" ht="12.75">
      <c r="A6" s="36" t="s">
        <v>142</v>
      </c>
      <c r="B6" s="36" t="s">
        <v>136</v>
      </c>
      <c r="C6" s="36" t="s">
        <v>0</v>
      </c>
      <c r="D6" s="36" t="s">
        <v>113</v>
      </c>
      <c r="E6" s="36" t="s">
        <v>114</v>
      </c>
      <c r="F6" s="36" t="s">
        <v>115</v>
      </c>
      <c r="G6" s="36"/>
      <c r="H6" s="84" t="s">
        <v>137</v>
      </c>
      <c r="I6" s="238"/>
      <c r="J6" s="238"/>
      <c r="K6" s="238"/>
    </row>
    <row r="7" spans="1:8" s="1" customFormat="1" ht="38.25">
      <c r="A7" s="53">
        <v>36734</v>
      </c>
      <c r="B7" s="1" t="s">
        <v>26</v>
      </c>
      <c r="C7" s="1" t="s">
        <v>139</v>
      </c>
      <c r="D7" s="1" t="s">
        <v>140</v>
      </c>
      <c r="E7" s="1" t="s">
        <v>148</v>
      </c>
      <c r="H7" s="85" t="s">
        <v>170</v>
      </c>
    </row>
    <row r="8" spans="1:8" s="1" customFormat="1" ht="16.5" customHeight="1">
      <c r="A8" s="53">
        <v>36734</v>
      </c>
      <c r="B8" s="1" t="s">
        <v>143</v>
      </c>
      <c r="C8" s="1" t="s">
        <v>138</v>
      </c>
      <c r="D8" s="1" t="s">
        <v>145</v>
      </c>
      <c r="E8" s="1" t="s">
        <v>144</v>
      </c>
      <c r="H8" s="85">
        <v>36748</v>
      </c>
    </row>
    <row r="9" spans="1:8" s="1" customFormat="1" ht="15.75" customHeight="1">
      <c r="A9" s="53">
        <v>36734</v>
      </c>
      <c r="B9" s="1" t="s">
        <v>94</v>
      </c>
      <c r="C9" s="1" t="s">
        <v>138</v>
      </c>
      <c r="D9" s="1" t="s">
        <v>145</v>
      </c>
      <c r="E9" s="1" t="s">
        <v>141</v>
      </c>
      <c r="H9" s="85">
        <v>36781</v>
      </c>
    </row>
    <row r="10" spans="1:8" s="1" customFormat="1" ht="25.5">
      <c r="A10" s="53">
        <v>36741</v>
      </c>
      <c r="B10" s="1" t="s">
        <v>159</v>
      </c>
      <c r="C10" s="1" t="s">
        <v>138</v>
      </c>
      <c r="D10" s="1" t="s">
        <v>158</v>
      </c>
      <c r="H10" s="85">
        <v>36781</v>
      </c>
    </row>
    <row r="11" spans="1:8" s="1" customFormat="1" ht="29.25" customHeight="1">
      <c r="A11" s="53">
        <v>36741</v>
      </c>
      <c r="B11" s="91" t="s">
        <v>94</v>
      </c>
      <c r="C11" s="1" t="s">
        <v>160</v>
      </c>
      <c r="D11" s="1" t="s">
        <v>161</v>
      </c>
      <c r="E11" s="1" t="s">
        <v>144</v>
      </c>
      <c r="H11" s="85">
        <v>36781</v>
      </c>
    </row>
    <row r="12" spans="1:8" s="1" customFormat="1" ht="25.5">
      <c r="A12" s="53">
        <v>36741</v>
      </c>
      <c r="B12" s="1" t="s">
        <v>143</v>
      </c>
      <c r="C12" s="1" t="s">
        <v>160</v>
      </c>
      <c r="D12" s="1" t="s">
        <v>162</v>
      </c>
      <c r="E12" s="1" t="s">
        <v>163</v>
      </c>
      <c r="H12" s="85" t="s">
        <v>170</v>
      </c>
    </row>
    <row r="13" spans="1:8" s="1" customFormat="1" ht="25.5">
      <c r="A13" s="53">
        <v>36741</v>
      </c>
      <c r="B13" s="1" t="s">
        <v>28</v>
      </c>
      <c r="C13" s="1" t="s">
        <v>160</v>
      </c>
      <c r="D13" s="1" t="s">
        <v>165</v>
      </c>
      <c r="E13" s="1" t="s">
        <v>164</v>
      </c>
      <c r="H13" s="85" t="s">
        <v>170</v>
      </c>
    </row>
    <row r="14" spans="1:8" s="1" customFormat="1" ht="38.25">
      <c r="A14" s="53">
        <v>36741</v>
      </c>
      <c r="B14" s="1" t="s">
        <v>167</v>
      </c>
      <c r="C14" s="1" t="s">
        <v>68</v>
      </c>
      <c r="D14" s="1" t="s">
        <v>168</v>
      </c>
      <c r="E14" s="1" t="s">
        <v>169</v>
      </c>
      <c r="H14" s="85" t="s">
        <v>170</v>
      </c>
    </row>
    <row r="15" spans="1:8" s="1" customFormat="1" ht="38.25">
      <c r="A15" s="53">
        <v>36748</v>
      </c>
      <c r="B15" s="1" t="s">
        <v>26</v>
      </c>
      <c r="C15" s="1" t="s">
        <v>172</v>
      </c>
      <c r="D15" s="1" t="s">
        <v>145</v>
      </c>
      <c r="E15" s="1" t="s">
        <v>173</v>
      </c>
      <c r="H15" s="85">
        <v>36781</v>
      </c>
    </row>
    <row r="16" spans="1:8" s="1" customFormat="1" ht="38.25">
      <c r="A16" s="53">
        <v>36748</v>
      </c>
      <c r="B16" s="1" t="s">
        <v>93</v>
      </c>
      <c r="C16" s="1" t="s">
        <v>172</v>
      </c>
      <c r="D16" s="1" t="s">
        <v>184</v>
      </c>
      <c r="E16" s="1" t="s">
        <v>164</v>
      </c>
      <c r="H16" s="85"/>
    </row>
    <row r="17" spans="1:8" s="1" customFormat="1" ht="38.25">
      <c r="A17" s="53">
        <v>36748</v>
      </c>
      <c r="B17" s="1" t="s">
        <v>78</v>
      </c>
      <c r="C17" s="1" t="s">
        <v>172</v>
      </c>
      <c r="D17" s="1" t="s">
        <v>174</v>
      </c>
      <c r="E17" s="1" t="s">
        <v>175</v>
      </c>
      <c r="H17" s="85">
        <v>36753</v>
      </c>
    </row>
    <row r="18" spans="1:8" s="1" customFormat="1" ht="38.25">
      <c r="A18" s="53">
        <v>36748</v>
      </c>
      <c r="B18" s="1" t="s">
        <v>176</v>
      </c>
      <c r="C18" s="1" t="s">
        <v>172</v>
      </c>
      <c r="D18" s="1" t="s">
        <v>145</v>
      </c>
      <c r="E18" s="1" t="s">
        <v>175</v>
      </c>
      <c r="H18" s="85">
        <v>36781</v>
      </c>
    </row>
    <row r="19" spans="1:8" s="1" customFormat="1" ht="12.75">
      <c r="A19" s="53">
        <v>36748</v>
      </c>
      <c r="B19" s="1" t="s">
        <v>26</v>
      </c>
      <c r="C19" s="1" t="s">
        <v>21</v>
      </c>
      <c r="D19" s="1" t="s">
        <v>145</v>
      </c>
      <c r="E19" s="1" t="s">
        <v>175</v>
      </c>
      <c r="H19" s="85">
        <v>36781</v>
      </c>
    </row>
    <row r="20" spans="1:8" s="1" customFormat="1" ht="25.5">
      <c r="A20" s="53">
        <v>36748</v>
      </c>
      <c r="B20" s="1" t="s">
        <v>177</v>
      </c>
      <c r="C20" s="1" t="s">
        <v>21</v>
      </c>
      <c r="D20" s="1" t="s">
        <v>178</v>
      </c>
      <c r="E20" s="1" t="s">
        <v>179</v>
      </c>
      <c r="H20" s="85"/>
    </row>
    <row r="21" spans="1:8" s="1" customFormat="1" ht="12.75">
      <c r="A21" s="53">
        <v>36748</v>
      </c>
      <c r="B21" s="1" t="s">
        <v>93</v>
      </c>
      <c r="C21" s="1" t="s">
        <v>21</v>
      </c>
      <c r="D21" s="1" t="s">
        <v>145</v>
      </c>
      <c r="E21" s="1" t="s">
        <v>175</v>
      </c>
      <c r="F21" s="239" t="s">
        <v>180</v>
      </c>
      <c r="G21" s="239"/>
      <c r="H21" s="85">
        <v>36762</v>
      </c>
    </row>
    <row r="22" spans="1:8" s="1" customFormat="1" ht="25.5">
      <c r="A22" s="53">
        <v>36748</v>
      </c>
      <c r="B22" s="1" t="s">
        <v>181</v>
      </c>
      <c r="C22" s="63" t="s">
        <v>22</v>
      </c>
      <c r="D22" s="1" t="s">
        <v>178</v>
      </c>
      <c r="E22" s="1" t="s">
        <v>179</v>
      </c>
      <c r="H22" s="85"/>
    </row>
    <row r="23" spans="1:8" s="1" customFormat="1" ht="25.5">
      <c r="A23" s="53">
        <v>36748</v>
      </c>
      <c r="B23" s="1" t="s">
        <v>26</v>
      </c>
      <c r="C23" s="1" t="s">
        <v>24</v>
      </c>
      <c r="D23" s="1" t="s">
        <v>182</v>
      </c>
      <c r="E23" s="1" t="s">
        <v>175</v>
      </c>
      <c r="H23" s="85">
        <v>36781</v>
      </c>
    </row>
    <row r="24" spans="1:8" s="1" customFormat="1" ht="38.25">
      <c r="A24" s="53">
        <v>36748</v>
      </c>
      <c r="B24" s="1" t="s">
        <v>143</v>
      </c>
      <c r="C24" s="1" t="s">
        <v>24</v>
      </c>
      <c r="D24" s="1" t="s">
        <v>183</v>
      </c>
      <c r="E24" s="1" t="s">
        <v>175</v>
      </c>
      <c r="H24" s="85">
        <v>36770</v>
      </c>
    </row>
    <row r="25" spans="1:8" s="1" customFormat="1" ht="25.5">
      <c r="A25" s="53">
        <v>36748</v>
      </c>
      <c r="B25" s="1" t="s">
        <v>94</v>
      </c>
      <c r="C25" s="1" t="s">
        <v>24</v>
      </c>
      <c r="D25" s="1" t="s">
        <v>182</v>
      </c>
      <c r="E25" s="1" t="s">
        <v>175</v>
      </c>
      <c r="H25" s="85">
        <v>36781</v>
      </c>
    </row>
    <row r="26" spans="1:8" s="1" customFormat="1" ht="51">
      <c r="A26" s="53">
        <v>36755</v>
      </c>
      <c r="B26" s="1" t="s">
        <v>159</v>
      </c>
      <c r="C26" s="1" t="s">
        <v>23</v>
      </c>
      <c r="D26" s="1" t="s">
        <v>212</v>
      </c>
      <c r="E26" s="1" t="s">
        <v>211</v>
      </c>
      <c r="F26" s="239" t="s">
        <v>213</v>
      </c>
      <c r="G26" s="239"/>
      <c r="H26" s="85"/>
    </row>
    <row r="27" spans="1:8" s="1" customFormat="1" ht="12.75">
      <c r="A27" s="53">
        <v>36755</v>
      </c>
      <c r="B27" s="1" t="s">
        <v>214</v>
      </c>
      <c r="C27" s="1" t="s">
        <v>40</v>
      </c>
      <c r="D27" s="1" t="s">
        <v>215</v>
      </c>
      <c r="E27" s="1" t="s">
        <v>175</v>
      </c>
      <c r="H27" s="85">
        <v>36762</v>
      </c>
    </row>
    <row r="28" spans="1:8" s="1" customFormat="1" ht="12.75">
      <c r="A28" s="53">
        <v>36755</v>
      </c>
      <c r="B28" s="1" t="s">
        <v>94</v>
      </c>
      <c r="C28" s="1" t="s">
        <v>40</v>
      </c>
      <c r="D28" s="1" t="s">
        <v>215</v>
      </c>
      <c r="E28" s="1" t="s">
        <v>175</v>
      </c>
      <c r="H28" s="85">
        <v>36762</v>
      </c>
    </row>
    <row r="29" spans="1:8" s="1" customFormat="1" ht="12.75">
      <c r="A29" s="53">
        <v>36755</v>
      </c>
      <c r="B29" s="1" t="s">
        <v>29</v>
      </c>
      <c r="C29" s="1" t="s">
        <v>40</v>
      </c>
      <c r="D29" s="1" t="s">
        <v>215</v>
      </c>
      <c r="E29" s="1" t="s">
        <v>175</v>
      </c>
      <c r="H29" s="85">
        <v>36769</v>
      </c>
    </row>
    <row r="30" spans="1:8" s="1" customFormat="1" ht="38.25">
      <c r="A30" s="53">
        <v>36762</v>
      </c>
      <c r="B30" s="1" t="s">
        <v>78</v>
      </c>
      <c r="C30" s="1" t="s">
        <v>172</v>
      </c>
      <c r="D30" s="1" t="s">
        <v>216</v>
      </c>
      <c r="E30" s="1" t="s">
        <v>217</v>
      </c>
      <c r="H30" s="85"/>
    </row>
    <row r="31" spans="1:8" s="1" customFormat="1" ht="38.25">
      <c r="A31" s="53">
        <v>36762</v>
      </c>
      <c r="B31" s="1" t="s">
        <v>26</v>
      </c>
      <c r="C31" s="1" t="s">
        <v>2</v>
      </c>
      <c r="D31" s="1" t="s">
        <v>218</v>
      </c>
      <c r="E31" s="1" t="s">
        <v>175</v>
      </c>
      <c r="H31" s="85">
        <v>36781</v>
      </c>
    </row>
    <row r="32" spans="1:8" s="1" customFormat="1" ht="38.25">
      <c r="A32" s="53">
        <v>36762</v>
      </c>
      <c r="B32" s="1" t="s">
        <v>143</v>
      </c>
      <c r="C32" s="1" t="s">
        <v>2</v>
      </c>
      <c r="D32" s="1" t="s">
        <v>218</v>
      </c>
      <c r="E32" s="1" t="s">
        <v>175</v>
      </c>
      <c r="H32" s="85">
        <v>36781</v>
      </c>
    </row>
    <row r="33" spans="1:8" s="1" customFormat="1" ht="25.5">
      <c r="A33" s="53">
        <v>36762</v>
      </c>
      <c r="B33" s="1" t="s">
        <v>28</v>
      </c>
      <c r="C33" s="1" t="s">
        <v>2</v>
      </c>
      <c r="D33" s="1" t="s">
        <v>219</v>
      </c>
      <c r="E33" s="1" t="s">
        <v>220</v>
      </c>
      <c r="H33" s="85"/>
    </row>
    <row r="34" spans="1:8" s="1" customFormat="1" ht="25.5">
      <c r="A34" s="53">
        <v>36762</v>
      </c>
      <c r="B34" s="1" t="s">
        <v>146</v>
      </c>
      <c r="C34" s="1" t="s">
        <v>2</v>
      </c>
      <c r="D34" s="1" t="s">
        <v>221</v>
      </c>
      <c r="E34" s="1" t="s">
        <v>141</v>
      </c>
      <c r="H34" s="85">
        <v>36773</v>
      </c>
    </row>
    <row r="35" spans="1:8" s="1" customFormat="1" ht="12.75">
      <c r="A35" s="53">
        <v>36762</v>
      </c>
      <c r="B35" s="1" t="s">
        <v>143</v>
      </c>
      <c r="C35" s="1" t="s">
        <v>3</v>
      </c>
      <c r="D35" s="1" t="s">
        <v>215</v>
      </c>
      <c r="E35" s="1" t="s">
        <v>175</v>
      </c>
      <c r="H35" s="85">
        <v>36781</v>
      </c>
    </row>
    <row r="36" spans="1:8" s="1" customFormat="1" ht="12.75">
      <c r="A36" s="53">
        <v>36769</v>
      </c>
      <c r="B36" s="1" t="s">
        <v>94</v>
      </c>
      <c r="C36" s="1" t="s">
        <v>4</v>
      </c>
      <c r="D36" s="1" t="s">
        <v>230</v>
      </c>
      <c r="E36" s="1" t="s">
        <v>163</v>
      </c>
      <c r="H36" s="85"/>
    </row>
    <row r="37" spans="1:8" s="1" customFormat="1" ht="38.25">
      <c r="A37" s="53">
        <v>36769</v>
      </c>
      <c r="B37" s="1" t="s">
        <v>26</v>
      </c>
      <c r="C37" s="1" t="s">
        <v>7</v>
      </c>
      <c r="D37" s="1" t="s">
        <v>232</v>
      </c>
      <c r="E37" s="1" t="s">
        <v>231</v>
      </c>
      <c r="H37" s="85">
        <v>36773</v>
      </c>
    </row>
    <row r="38" spans="1:8" s="1" customFormat="1" ht="38.25">
      <c r="A38" s="53">
        <v>36776</v>
      </c>
      <c r="B38" s="1" t="s">
        <v>214</v>
      </c>
      <c r="C38" s="1" t="s">
        <v>7</v>
      </c>
      <c r="D38" s="1" t="s">
        <v>232</v>
      </c>
      <c r="E38" s="1" t="s">
        <v>231</v>
      </c>
      <c r="H38" s="85">
        <v>36781</v>
      </c>
    </row>
    <row r="39" spans="1:8" s="1" customFormat="1" ht="12.75">
      <c r="A39" s="53">
        <v>36776</v>
      </c>
      <c r="B39" s="1" t="s">
        <v>94</v>
      </c>
      <c r="C39" s="1" t="s">
        <v>97</v>
      </c>
      <c r="D39" s="1" t="s">
        <v>246</v>
      </c>
      <c r="E39" s="1" t="s">
        <v>231</v>
      </c>
      <c r="H39" s="85">
        <v>36781</v>
      </c>
    </row>
    <row r="40" spans="1:8" s="1" customFormat="1" ht="25.5">
      <c r="A40" s="53">
        <v>36776</v>
      </c>
      <c r="B40" s="1" t="s">
        <v>78</v>
      </c>
      <c r="C40" s="1" t="s">
        <v>97</v>
      </c>
      <c r="D40" s="1" t="s">
        <v>247</v>
      </c>
      <c r="E40" s="1" t="s">
        <v>231</v>
      </c>
      <c r="H40" s="85">
        <v>36781</v>
      </c>
    </row>
    <row r="41" spans="1:8" s="1" customFormat="1" ht="25.5">
      <c r="A41" s="53">
        <v>36776</v>
      </c>
      <c r="B41" s="1" t="s">
        <v>26</v>
      </c>
      <c r="C41" s="1" t="s">
        <v>5</v>
      </c>
      <c r="D41" s="1" t="s">
        <v>248</v>
      </c>
      <c r="E41" s="1" t="s">
        <v>249</v>
      </c>
      <c r="H41" s="85">
        <v>36781</v>
      </c>
    </row>
    <row r="42" spans="1:8" s="1" customFormat="1" ht="25.5">
      <c r="A42" s="53">
        <v>36776</v>
      </c>
      <c r="B42" s="1" t="s">
        <v>78</v>
      </c>
      <c r="C42" s="1" t="s">
        <v>5</v>
      </c>
      <c r="D42" s="1" t="s">
        <v>250</v>
      </c>
      <c r="E42" s="1" t="s">
        <v>249</v>
      </c>
      <c r="H42" s="85">
        <v>36781</v>
      </c>
    </row>
    <row r="43" spans="1:8" s="1" customFormat="1" ht="12.75">
      <c r="A43" s="53">
        <v>36783</v>
      </c>
      <c r="B43" s="1" t="s">
        <v>78</v>
      </c>
      <c r="C43" s="1" t="s">
        <v>5</v>
      </c>
      <c r="D43" s="1" t="s">
        <v>266</v>
      </c>
      <c r="E43" s="1" t="s">
        <v>269</v>
      </c>
      <c r="F43" s="1" t="s">
        <v>265</v>
      </c>
      <c r="H43" s="85"/>
    </row>
    <row r="44" spans="1:8" s="1" customFormat="1" ht="12.75">
      <c r="A44" s="53">
        <v>36783</v>
      </c>
      <c r="B44" s="1" t="s">
        <v>26</v>
      </c>
      <c r="C44" s="1" t="s">
        <v>5</v>
      </c>
      <c r="D44" s="1" t="s">
        <v>268</v>
      </c>
      <c r="E44" s="1" t="s">
        <v>267</v>
      </c>
      <c r="H44" s="85"/>
    </row>
    <row r="45" spans="1:8" s="1" customFormat="1" ht="25.5">
      <c r="A45" s="53">
        <v>36783</v>
      </c>
      <c r="B45" s="1" t="s">
        <v>94</v>
      </c>
      <c r="C45" s="63" t="s">
        <v>67</v>
      </c>
      <c r="D45" s="1" t="s">
        <v>271</v>
      </c>
      <c r="E45" s="1" t="s">
        <v>267</v>
      </c>
      <c r="H45" s="85"/>
    </row>
    <row r="46" spans="1:8" s="1" customFormat="1" ht="38.25">
      <c r="A46" s="53">
        <v>36783</v>
      </c>
      <c r="B46" s="1" t="s">
        <v>176</v>
      </c>
      <c r="C46" s="63" t="s">
        <v>69</v>
      </c>
      <c r="D46" s="1" t="s">
        <v>266</v>
      </c>
      <c r="E46" s="1" t="s">
        <v>272</v>
      </c>
      <c r="H46" s="85"/>
    </row>
    <row r="47" spans="1:8" s="1" customFormat="1" ht="38.25">
      <c r="A47" s="53">
        <v>36783</v>
      </c>
      <c r="B47" s="1" t="s">
        <v>146</v>
      </c>
      <c r="C47" s="63" t="s">
        <v>69</v>
      </c>
      <c r="D47" s="1" t="s">
        <v>266</v>
      </c>
      <c r="E47" s="1" t="s">
        <v>278</v>
      </c>
      <c r="F47" s="1" t="s">
        <v>273</v>
      </c>
      <c r="H47" s="85"/>
    </row>
    <row r="48" spans="1:8" s="1" customFormat="1" ht="12.75">
      <c r="A48" s="53">
        <v>36783</v>
      </c>
      <c r="B48" s="1" t="s">
        <v>93</v>
      </c>
      <c r="C48" s="1" t="s">
        <v>21</v>
      </c>
      <c r="D48" s="1" t="s">
        <v>266</v>
      </c>
      <c r="E48" s="1" t="s">
        <v>269</v>
      </c>
      <c r="F48" s="1" t="s">
        <v>274</v>
      </c>
      <c r="H48" s="85"/>
    </row>
    <row r="49" spans="1:8" s="1" customFormat="1" ht="25.5">
      <c r="A49" s="53">
        <v>36783</v>
      </c>
      <c r="B49" s="1" t="s">
        <v>93</v>
      </c>
      <c r="C49" s="1" t="s">
        <v>40</v>
      </c>
      <c r="D49" s="1" t="s">
        <v>276</v>
      </c>
      <c r="E49" s="1" t="s">
        <v>272</v>
      </c>
      <c r="F49" s="1" t="s">
        <v>275</v>
      </c>
      <c r="H49" s="85"/>
    </row>
    <row r="50" spans="1:8" s="1" customFormat="1" ht="12.75">
      <c r="A50" s="53">
        <v>36783</v>
      </c>
      <c r="B50" s="1" t="s">
        <v>94</v>
      </c>
      <c r="C50" s="1" t="s">
        <v>40</v>
      </c>
      <c r="D50" s="1" t="s">
        <v>266</v>
      </c>
      <c r="E50" s="1" t="s">
        <v>272</v>
      </c>
      <c r="H50" s="85"/>
    </row>
    <row r="51" spans="1:8" s="1" customFormat="1" ht="12.75">
      <c r="A51" s="53">
        <v>36783</v>
      </c>
      <c r="B51" s="1" t="s">
        <v>146</v>
      </c>
      <c r="C51" s="63" t="s">
        <v>2</v>
      </c>
      <c r="D51" s="1" t="s">
        <v>266</v>
      </c>
      <c r="E51" s="1" t="s">
        <v>269</v>
      </c>
      <c r="F51" s="1" t="s">
        <v>277</v>
      </c>
      <c r="H51" s="85"/>
    </row>
    <row r="52" spans="1:8" s="1" customFormat="1" ht="12.75">
      <c r="A52" s="53">
        <v>36783</v>
      </c>
      <c r="B52" s="1" t="s">
        <v>93</v>
      </c>
      <c r="C52" s="1" t="s">
        <v>7</v>
      </c>
      <c r="D52" s="1" t="s">
        <v>266</v>
      </c>
      <c r="E52" s="1" t="s">
        <v>279</v>
      </c>
      <c r="H52" s="85"/>
    </row>
    <row r="53" spans="1:8" s="1" customFormat="1" ht="12.75">
      <c r="A53" s="53">
        <v>36783</v>
      </c>
      <c r="B53" s="1" t="s">
        <v>26</v>
      </c>
      <c r="C53" s="63" t="s">
        <v>2</v>
      </c>
      <c r="D53" s="1" t="s">
        <v>268</v>
      </c>
      <c r="E53" s="1" t="s">
        <v>267</v>
      </c>
      <c r="H53" s="85"/>
    </row>
    <row r="54" spans="1:8" s="1" customFormat="1" ht="38.25">
      <c r="A54" s="53">
        <v>36783</v>
      </c>
      <c r="B54" s="1" t="s">
        <v>26</v>
      </c>
      <c r="C54" s="63" t="s">
        <v>69</v>
      </c>
      <c r="D54" s="1" t="s">
        <v>268</v>
      </c>
      <c r="E54" s="1" t="s">
        <v>267</v>
      </c>
      <c r="H54" s="85"/>
    </row>
    <row r="55" spans="1:8" s="1" customFormat="1" ht="12.75">
      <c r="A55" s="53">
        <v>36783</v>
      </c>
      <c r="B55" s="1" t="s">
        <v>26</v>
      </c>
      <c r="C55" s="147" t="s">
        <v>21</v>
      </c>
      <c r="D55" s="1" t="s">
        <v>268</v>
      </c>
      <c r="E55" s="1" t="s">
        <v>267</v>
      </c>
      <c r="H55" s="85"/>
    </row>
    <row r="56" s="1" customFormat="1" ht="12.75">
      <c r="H56" s="85"/>
    </row>
    <row r="57" spans="2:3" ht="15">
      <c r="B57" s="31" t="s">
        <v>117</v>
      </c>
      <c r="C57" s="31"/>
    </row>
    <row r="58" spans="1:11" ht="12.75">
      <c r="A58" s="36" t="s">
        <v>142</v>
      </c>
      <c r="B58" s="36" t="s">
        <v>136</v>
      </c>
      <c r="C58" s="36" t="s">
        <v>0</v>
      </c>
      <c r="D58" s="36" t="s">
        <v>113</v>
      </c>
      <c r="E58" s="36" t="s">
        <v>114</v>
      </c>
      <c r="F58" s="36" t="s">
        <v>115</v>
      </c>
      <c r="G58" s="36"/>
      <c r="H58" s="84" t="s">
        <v>137</v>
      </c>
      <c r="I58" s="238"/>
      <c r="J58" s="238"/>
      <c r="K58" s="238"/>
    </row>
    <row r="59" spans="1:8" s="1" customFormat="1" ht="12.75">
      <c r="A59" s="53">
        <v>36739</v>
      </c>
      <c r="B59" s="1" t="s">
        <v>26</v>
      </c>
      <c r="C59" s="1" t="s">
        <v>150</v>
      </c>
      <c r="D59" s="1" t="s">
        <v>153</v>
      </c>
      <c r="E59" s="1" t="s">
        <v>154</v>
      </c>
      <c r="H59" s="85"/>
    </row>
    <row r="60" spans="1:8" s="1" customFormat="1" ht="12.75">
      <c r="A60" s="53">
        <v>36739</v>
      </c>
      <c r="B60" s="1" t="s">
        <v>25</v>
      </c>
      <c r="C60" s="1" t="s">
        <v>150</v>
      </c>
      <c r="D60" s="1" t="s">
        <v>153</v>
      </c>
      <c r="E60" s="1" t="s">
        <v>155</v>
      </c>
      <c r="H60" s="85"/>
    </row>
    <row r="61" spans="1:8" s="1" customFormat="1" ht="12.75">
      <c r="A61" s="53">
        <v>36739</v>
      </c>
      <c r="B61" s="1" t="s">
        <v>29</v>
      </c>
      <c r="C61" s="1" t="s">
        <v>150</v>
      </c>
      <c r="D61" s="1" t="s">
        <v>153</v>
      </c>
      <c r="E61" s="1" t="s">
        <v>154</v>
      </c>
      <c r="H61" s="85"/>
    </row>
    <row r="62" spans="1:8" s="1" customFormat="1" ht="12.75">
      <c r="A62" s="53">
        <v>36739</v>
      </c>
      <c r="B62" s="1" t="s">
        <v>146</v>
      </c>
      <c r="C62" s="1" t="s">
        <v>150</v>
      </c>
      <c r="D62" s="1" t="s">
        <v>153</v>
      </c>
      <c r="E62" s="1" t="s">
        <v>156</v>
      </c>
      <c r="H62" s="85">
        <v>36781</v>
      </c>
    </row>
    <row r="63" spans="1:8" s="1" customFormat="1" ht="12.75">
      <c r="A63" s="53">
        <v>36739</v>
      </c>
      <c r="B63" s="1" t="s">
        <v>26</v>
      </c>
      <c r="C63" s="1" t="s">
        <v>151</v>
      </c>
      <c r="D63" s="1" t="s">
        <v>153</v>
      </c>
      <c r="E63" s="1" t="s">
        <v>155</v>
      </c>
      <c r="H63" s="85"/>
    </row>
    <row r="64" spans="1:8" s="1" customFormat="1" ht="12.75">
      <c r="A64" s="53">
        <v>36739</v>
      </c>
      <c r="B64" s="1" t="s">
        <v>27</v>
      </c>
      <c r="C64" s="1" t="s">
        <v>151</v>
      </c>
      <c r="D64" s="1" t="s">
        <v>153</v>
      </c>
      <c r="E64" s="1" t="s">
        <v>155</v>
      </c>
      <c r="H64" s="85"/>
    </row>
    <row r="65" spans="1:8" s="1" customFormat="1" ht="12.75">
      <c r="A65" s="53">
        <v>36739</v>
      </c>
      <c r="B65" s="1" t="s">
        <v>25</v>
      </c>
      <c r="C65" s="1" t="s">
        <v>151</v>
      </c>
      <c r="D65" s="1" t="s">
        <v>153</v>
      </c>
      <c r="E65" s="1" t="s">
        <v>155</v>
      </c>
      <c r="H65" s="85"/>
    </row>
    <row r="66" spans="1:8" s="1" customFormat="1" ht="12.75">
      <c r="A66" s="53">
        <v>36739</v>
      </c>
      <c r="B66" s="1" t="s">
        <v>29</v>
      </c>
      <c r="C66" s="1" t="s">
        <v>151</v>
      </c>
      <c r="D66" s="1" t="s">
        <v>153</v>
      </c>
      <c r="E66" s="1" t="s">
        <v>156</v>
      </c>
      <c r="H66" s="85">
        <v>36781</v>
      </c>
    </row>
    <row r="67" spans="1:8" s="1" customFormat="1" ht="12.75">
      <c r="A67" s="53">
        <v>36739</v>
      </c>
      <c r="B67" s="1" t="s">
        <v>146</v>
      </c>
      <c r="C67" s="1" t="s">
        <v>151</v>
      </c>
      <c r="D67" s="1" t="s">
        <v>153</v>
      </c>
      <c r="E67" s="1" t="s">
        <v>156</v>
      </c>
      <c r="H67" s="85">
        <v>36781</v>
      </c>
    </row>
    <row r="68" spans="1:8" s="1" customFormat="1" ht="12.75">
      <c r="A68" s="53">
        <v>36739</v>
      </c>
      <c r="B68" s="1" t="s">
        <v>27</v>
      </c>
      <c r="C68" s="1" t="s">
        <v>152</v>
      </c>
      <c r="D68" s="1" t="s">
        <v>153</v>
      </c>
      <c r="E68" s="1" t="s">
        <v>156</v>
      </c>
      <c r="H68" s="90">
        <v>36773</v>
      </c>
    </row>
    <row r="69" spans="1:8" s="89" customFormat="1" ht="12.75">
      <c r="A69" s="88">
        <v>36753</v>
      </c>
      <c r="B69" s="89" t="s">
        <v>146</v>
      </c>
      <c r="C69" s="89" t="s">
        <v>152</v>
      </c>
      <c r="D69" s="89" t="s">
        <v>189</v>
      </c>
      <c r="E69" s="89" t="s">
        <v>156</v>
      </c>
      <c r="H69" s="90">
        <v>36773</v>
      </c>
    </row>
    <row r="70" spans="1:8" s="89" customFormat="1" ht="25.5">
      <c r="A70" s="88">
        <v>36753</v>
      </c>
      <c r="B70" s="89" t="s">
        <v>29</v>
      </c>
      <c r="C70" s="89" t="s">
        <v>13</v>
      </c>
      <c r="D70" s="89" t="s">
        <v>190</v>
      </c>
      <c r="E70" s="89" t="s">
        <v>156</v>
      </c>
      <c r="H70" s="90" t="s">
        <v>195</v>
      </c>
    </row>
    <row r="71" spans="1:8" s="89" customFormat="1" ht="25.5">
      <c r="A71" s="88">
        <v>36753</v>
      </c>
      <c r="B71" s="89" t="s">
        <v>146</v>
      </c>
      <c r="C71" s="89" t="s">
        <v>13</v>
      </c>
      <c r="D71" s="89" t="s">
        <v>190</v>
      </c>
      <c r="E71" s="89" t="s">
        <v>156</v>
      </c>
      <c r="H71" s="90" t="s">
        <v>195</v>
      </c>
    </row>
    <row r="72" spans="1:8" s="89" customFormat="1" ht="12.75">
      <c r="A72" s="88">
        <v>36753</v>
      </c>
      <c r="B72" s="89" t="s">
        <v>27</v>
      </c>
      <c r="C72" s="89" t="s">
        <v>75</v>
      </c>
      <c r="D72" s="89" t="s">
        <v>191</v>
      </c>
      <c r="E72" s="89" t="s">
        <v>193</v>
      </c>
      <c r="H72" s="90">
        <v>36756</v>
      </c>
    </row>
    <row r="73" spans="1:8" s="89" customFormat="1" ht="12.75">
      <c r="A73" s="88">
        <v>36753</v>
      </c>
      <c r="B73" s="89" t="s">
        <v>27</v>
      </c>
      <c r="C73" s="89" t="s">
        <v>192</v>
      </c>
      <c r="D73" s="89" t="s">
        <v>191</v>
      </c>
      <c r="E73" s="89" t="s">
        <v>193</v>
      </c>
      <c r="H73" s="90">
        <v>36756</v>
      </c>
    </row>
    <row r="74" spans="1:8" s="89" customFormat="1" ht="12.75">
      <c r="A74" s="88">
        <v>36753</v>
      </c>
      <c r="B74" s="89" t="s">
        <v>27</v>
      </c>
      <c r="C74" s="89" t="s">
        <v>60</v>
      </c>
      <c r="D74" s="89" t="s">
        <v>191</v>
      </c>
      <c r="E74" s="89" t="s">
        <v>193</v>
      </c>
      <c r="H74" s="90">
        <v>36756</v>
      </c>
    </row>
    <row r="75" spans="1:8" s="89" customFormat="1" ht="12.75">
      <c r="A75" s="88">
        <v>36753</v>
      </c>
      <c r="B75" s="89" t="s">
        <v>25</v>
      </c>
      <c r="C75" s="89" t="s">
        <v>60</v>
      </c>
      <c r="D75" s="89" t="s">
        <v>194</v>
      </c>
      <c r="E75" s="89" t="s">
        <v>156</v>
      </c>
      <c r="H75" s="90">
        <v>36756</v>
      </c>
    </row>
    <row r="76" spans="1:8" s="89" customFormat="1" ht="25.5">
      <c r="A76" s="88">
        <v>36753</v>
      </c>
      <c r="B76" s="89" t="s">
        <v>29</v>
      </c>
      <c r="C76" s="89" t="s">
        <v>60</v>
      </c>
      <c r="D76" s="89" t="s">
        <v>194</v>
      </c>
      <c r="E76" s="89" t="s">
        <v>156</v>
      </c>
      <c r="H76" s="90" t="s">
        <v>195</v>
      </c>
    </row>
    <row r="77" spans="1:8" s="89" customFormat="1" ht="25.5">
      <c r="A77" s="88">
        <v>36753</v>
      </c>
      <c r="B77" s="89" t="s">
        <v>146</v>
      </c>
      <c r="C77" s="89" t="s">
        <v>60</v>
      </c>
      <c r="D77" s="89" t="s">
        <v>194</v>
      </c>
      <c r="E77" s="89" t="s">
        <v>156</v>
      </c>
      <c r="H77" s="90" t="s">
        <v>195</v>
      </c>
    </row>
    <row r="78" spans="1:8" s="89" customFormat="1" ht="12.75">
      <c r="A78" s="88">
        <v>36753</v>
      </c>
      <c r="B78" s="89" t="s">
        <v>27</v>
      </c>
      <c r="C78" s="89" t="s">
        <v>62</v>
      </c>
      <c r="D78" s="89" t="s">
        <v>191</v>
      </c>
      <c r="E78" s="89" t="s">
        <v>193</v>
      </c>
      <c r="H78" s="90">
        <v>36756</v>
      </c>
    </row>
    <row r="79" spans="1:8" s="89" customFormat="1" ht="25.5">
      <c r="A79" s="88">
        <v>36753</v>
      </c>
      <c r="B79" s="89" t="s">
        <v>159</v>
      </c>
      <c r="C79" s="89" t="s">
        <v>14</v>
      </c>
      <c r="D79" s="89" t="s">
        <v>196</v>
      </c>
      <c r="E79" s="89" t="s">
        <v>156</v>
      </c>
      <c r="H79" s="90" t="s">
        <v>195</v>
      </c>
    </row>
    <row r="80" spans="1:8" s="89" customFormat="1" ht="12.75">
      <c r="A80" s="88">
        <v>36753</v>
      </c>
      <c r="B80" s="89" t="s">
        <v>26</v>
      </c>
      <c r="C80" s="89" t="s">
        <v>24</v>
      </c>
      <c r="D80" s="89" t="s">
        <v>197</v>
      </c>
      <c r="E80" s="89" t="s">
        <v>156</v>
      </c>
      <c r="H80" s="90" t="s">
        <v>198</v>
      </c>
    </row>
    <row r="81" spans="1:8" s="89" customFormat="1" ht="25.5">
      <c r="A81" s="88">
        <v>36753</v>
      </c>
      <c r="B81" s="89" t="s">
        <v>27</v>
      </c>
      <c r="C81" s="89" t="s">
        <v>24</v>
      </c>
      <c r="D81" s="89" t="s">
        <v>197</v>
      </c>
      <c r="E81" s="89" t="s">
        <v>156</v>
      </c>
      <c r="H81" s="90" t="s">
        <v>195</v>
      </c>
    </row>
    <row r="82" spans="1:8" s="89" customFormat="1" ht="38.25">
      <c r="A82" s="88">
        <v>36767</v>
      </c>
      <c r="B82" s="89" t="s">
        <v>159</v>
      </c>
      <c r="C82" s="1" t="s">
        <v>160</v>
      </c>
      <c r="D82" s="89" t="s">
        <v>229</v>
      </c>
      <c r="E82" s="89" t="s">
        <v>228</v>
      </c>
      <c r="H82" s="90"/>
    </row>
    <row r="83" spans="1:8" s="89" customFormat="1" ht="38.25">
      <c r="A83" s="88">
        <v>36767</v>
      </c>
      <c r="B83" s="89" t="s">
        <v>159</v>
      </c>
      <c r="C83" s="1" t="s">
        <v>68</v>
      </c>
      <c r="D83" s="89" t="s">
        <v>229</v>
      </c>
      <c r="E83" s="89" t="s">
        <v>228</v>
      </c>
      <c r="H83" s="90"/>
    </row>
    <row r="84" spans="1:8" s="89" customFormat="1" ht="12.75">
      <c r="A84" s="88">
        <v>36774</v>
      </c>
      <c r="B84" s="89" t="s">
        <v>146</v>
      </c>
      <c r="C84" s="1" t="s">
        <v>1</v>
      </c>
      <c r="D84" s="89" t="s">
        <v>241</v>
      </c>
      <c r="E84" s="89" t="s">
        <v>155</v>
      </c>
      <c r="H84" s="90"/>
    </row>
    <row r="85" spans="1:8" s="89" customFormat="1" ht="19.5" customHeight="1">
      <c r="A85" s="88">
        <v>36774</v>
      </c>
      <c r="B85" s="89" t="s">
        <v>159</v>
      </c>
      <c r="C85" s="1" t="s">
        <v>40</v>
      </c>
      <c r="D85" s="89" t="s">
        <v>240</v>
      </c>
      <c r="E85" s="89" t="s">
        <v>239</v>
      </c>
      <c r="H85" s="90"/>
    </row>
    <row r="86" spans="1:8" s="89" customFormat="1" ht="12.75">
      <c r="A86" s="88">
        <v>36774</v>
      </c>
      <c r="B86" s="89" t="s">
        <v>27</v>
      </c>
      <c r="C86" s="1" t="s">
        <v>2</v>
      </c>
      <c r="D86" s="89" t="s">
        <v>242</v>
      </c>
      <c r="E86" s="89" t="s">
        <v>155</v>
      </c>
      <c r="H86" s="90"/>
    </row>
    <row r="87" spans="1:8" s="89" customFormat="1" ht="12.75">
      <c r="A87" s="88">
        <v>36774</v>
      </c>
      <c r="B87" s="89" t="s">
        <v>159</v>
      </c>
      <c r="C87" s="1" t="s">
        <v>97</v>
      </c>
      <c r="D87" s="89" t="s">
        <v>243</v>
      </c>
      <c r="E87" s="89" t="s">
        <v>244</v>
      </c>
      <c r="H87" s="90"/>
    </row>
    <row r="88" spans="1:8" s="89" customFormat="1" ht="12.75">
      <c r="A88" s="88">
        <v>36781</v>
      </c>
      <c r="B88" s="89" t="s">
        <v>146</v>
      </c>
      <c r="C88" s="1" t="s">
        <v>12</v>
      </c>
      <c r="D88" s="89" t="s">
        <v>259</v>
      </c>
      <c r="E88" s="89" t="s">
        <v>258</v>
      </c>
      <c r="F88" s="89" t="s">
        <v>260</v>
      </c>
      <c r="H88" s="90"/>
    </row>
    <row r="89" spans="1:8" s="89" customFormat="1" ht="12.75">
      <c r="A89" s="88">
        <v>36781</v>
      </c>
      <c r="B89" s="89" t="s">
        <v>146</v>
      </c>
      <c r="C89" s="1" t="s">
        <v>13</v>
      </c>
      <c r="D89" s="89" t="s">
        <v>259</v>
      </c>
      <c r="E89" s="89" t="s">
        <v>258</v>
      </c>
      <c r="F89" s="89" t="s">
        <v>260</v>
      </c>
      <c r="H89" s="90"/>
    </row>
    <row r="90" spans="1:8" s="89" customFormat="1" ht="12.75">
      <c r="A90" s="88">
        <v>36781</v>
      </c>
      <c r="B90" s="89" t="s">
        <v>146</v>
      </c>
      <c r="C90" s="1" t="s">
        <v>60</v>
      </c>
      <c r="D90" s="89" t="s">
        <v>259</v>
      </c>
      <c r="E90" s="89" t="s">
        <v>155</v>
      </c>
      <c r="F90" s="89" t="s">
        <v>260</v>
      </c>
      <c r="H90" s="90"/>
    </row>
    <row r="91" spans="1:8" s="89" customFormat="1" ht="12.75">
      <c r="A91" s="88">
        <v>36781</v>
      </c>
      <c r="B91" s="89" t="s">
        <v>238</v>
      </c>
      <c r="C91" s="1" t="s">
        <v>24</v>
      </c>
      <c r="D91" s="89" t="s">
        <v>261</v>
      </c>
      <c r="E91" s="89" t="s">
        <v>155</v>
      </c>
      <c r="H91" s="90"/>
    </row>
    <row r="92" spans="1:8" s="89" customFormat="1" ht="12.75">
      <c r="A92" s="88">
        <v>36781</v>
      </c>
      <c r="B92" s="89" t="s">
        <v>27</v>
      </c>
      <c r="C92" s="1" t="s">
        <v>24</v>
      </c>
      <c r="D92" s="89" t="s">
        <v>261</v>
      </c>
      <c r="E92" s="89" t="s">
        <v>155</v>
      </c>
      <c r="H92" s="90"/>
    </row>
    <row r="93" spans="1:8" s="89" customFormat="1" ht="12.75">
      <c r="A93" s="88">
        <v>36782</v>
      </c>
      <c r="B93" s="89" t="s">
        <v>27</v>
      </c>
      <c r="C93" s="1" t="s">
        <v>12</v>
      </c>
      <c r="D93" s="89" t="s">
        <v>262</v>
      </c>
      <c r="E93" s="89" t="s">
        <v>155</v>
      </c>
      <c r="H93" s="90"/>
    </row>
    <row r="94" spans="1:8" s="89" customFormat="1" ht="12.75">
      <c r="A94" s="88">
        <v>36782</v>
      </c>
      <c r="B94" s="89" t="s">
        <v>27</v>
      </c>
      <c r="C94" s="1" t="s">
        <v>17</v>
      </c>
      <c r="D94" s="89" t="s">
        <v>263</v>
      </c>
      <c r="E94" s="89" t="s">
        <v>154</v>
      </c>
      <c r="H94" s="90"/>
    </row>
    <row r="95" spans="1:8" s="89" customFormat="1" ht="12.75">
      <c r="A95" s="88">
        <v>36782</v>
      </c>
      <c r="B95" s="89" t="s">
        <v>238</v>
      </c>
      <c r="C95" s="1" t="s">
        <v>14</v>
      </c>
      <c r="D95" s="89" t="s">
        <v>261</v>
      </c>
      <c r="E95" s="89" t="s">
        <v>258</v>
      </c>
      <c r="H95" s="90"/>
    </row>
    <row r="96" spans="1:8" s="89" customFormat="1" ht="12.75">
      <c r="A96" s="88">
        <v>36782</v>
      </c>
      <c r="B96" s="89" t="s">
        <v>25</v>
      </c>
      <c r="C96" s="1" t="s">
        <v>14</v>
      </c>
      <c r="D96" s="89" t="s">
        <v>264</v>
      </c>
      <c r="E96" s="89" t="s">
        <v>155</v>
      </c>
      <c r="H96" s="90"/>
    </row>
    <row r="97" spans="1:8" s="89" customFormat="1" ht="12.75">
      <c r="A97" s="88">
        <v>36782</v>
      </c>
      <c r="B97" s="89" t="s">
        <v>27</v>
      </c>
      <c r="C97" s="1" t="s">
        <v>14</v>
      </c>
      <c r="D97" s="89" t="s">
        <v>262</v>
      </c>
      <c r="E97" s="89" t="s">
        <v>258</v>
      </c>
      <c r="H97" s="90"/>
    </row>
    <row r="98" spans="1:8" s="89" customFormat="1" ht="12.75">
      <c r="A98" s="88">
        <v>36782</v>
      </c>
      <c r="B98" s="89" t="s">
        <v>146</v>
      </c>
      <c r="C98" s="1" t="s">
        <v>14</v>
      </c>
      <c r="D98" s="89" t="s">
        <v>259</v>
      </c>
      <c r="E98" s="89" t="s">
        <v>258</v>
      </c>
      <c r="F98" s="89" t="s">
        <v>260</v>
      </c>
      <c r="H98" s="90"/>
    </row>
    <row r="99" spans="1:8" s="89" customFormat="1" ht="12.75">
      <c r="A99" s="88">
        <v>36784</v>
      </c>
      <c r="B99" s="89" t="s">
        <v>25</v>
      </c>
      <c r="C99" s="1" t="s">
        <v>17</v>
      </c>
      <c r="D99" s="89" t="s">
        <v>280</v>
      </c>
      <c r="E99" s="89" t="s">
        <v>258</v>
      </c>
      <c r="F99" s="89" t="s">
        <v>281</v>
      </c>
      <c r="H99" s="90"/>
    </row>
    <row r="100" spans="1:8" s="89" customFormat="1" ht="12.75">
      <c r="A100" s="88">
        <v>36784</v>
      </c>
      <c r="B100" s="89" t="s">
        <v>25</v>
      </c>
      <c r="C100" s="1" t="s">
        <v>60</v>
      </c>
      <c r="D100" s="89" t="s">
        <v>280</v>
      </c>
      <c r="E100" s="89" t="s">
        <v>155</v>
      </c>
      <c r="F100" s="89" t="s">
        <v>281</v>
      </c>
      <c r="H100" s="90"/>
    </row>
    <row r="101" spans="1:8" s="89" customFormat="1" ht="12.75">
      <c r="A101" s="88">
        <v>36784</v>
      </c>
      <c r="B101" s="89" t="s">
        <v>238</v>
      </c>
      <c r="C101" s="1" t="s">
        <v>16</v>
      </c>
      <c r="D101" s="89" t="s">
        <v>282</v>
      </c>
      <c r="E101" s="89" t="s">
        <v>155</v>
      </c>
      <c r="H101" s="90"/>
    </row>
    <row r="102" spans="1:8" s="89" customFormat="1" ht="12.75">
      <c r="A102" s="88">
        <v>36784</v>
      </c>
      <c r="B102" s="89" t="s">
        <v>25</v>
      </c>
      <c r="C102" s="1" t="s">
        <v>16</v>
      </c>
      <c r="D102" s="89" t="s">
        <v>282</v>
      </c>
      <c r="E102" s="89" t="s">
        <v>155</v>
      </c>
      <c r="H102" s="90"/>
    </row>
    <row r="103" spans="1:8" s="89" customFormat="1" ht="12.75">
      <c r="A103" s="88">
        <v>36784</v>
      </c>
      <c r="B103" s="89" t="s">
        <v>146</v>
      </c>
      <c r="C103" s="1" t="s">
        <v>16</v>
      </c>
      <c r="D103" s="89" t="s">
        <v>282</v>
      </c>
      <c r="E103" s="89" t="s">
        <v>155</v>
      </c>
      <c r="H103" s="90"/>
    </row>
    <row r="104" spans="1:8" s="89" customFormat="1" ht="12.75">
      <c r="A104" s="88">
        <v>36784</v>
      </c>
      <c r="B104" s="89" t="s">
        <v>238</v>
      </c>
      <c r="C104" s="1" t="s">
        <v>15</v>
      </c>
      <c r="D104" s="89" t="s">
        <v>282</v>
      </c>
      <c r="E104" s="89" t="s">
        <v>155</v>
      </c>
      <c r="H104" s="90"/>
    </row>
    <row r="105" spans="1:8" s="89" customFormat="1" ht="12.75">
      <c r="A105" s="88">
        <v>36784</v>
      </c>
      <c r="B105" s="89" t="s">
        <v>146</v>
      </c>
      <c r="C105" s="1" t="s">
        <v>15</v>
      </c>
      <c r="D105" s="89" t="s">
        <v>282</v>
      </c>
      <c r="E105" s="89" t="s">
        <v>155</v>
      </c>
      <c r="H105" s="90"/>
    </row>
    <row r="106" spans="1:8" s="89" customFormat="1" ht="25.5">
      <c r="A106" s="88">
        <v>36784</v>
      </c>
      <c r="B106" s="89" t="s">
        <v>27</v>
      </c>
      <c r="C106" s="1" t="s">
        <v>40</v>
      </c>
      <c r="D106" s="89" t="s">
        <v>284</v>
      </c>
      <c r="E106" s="89" t="s">
        <v>283</v>
      </c>
      <c r="H106" s="90"/>
    </row>
    <row r="107" spans="1:8" s="89" customFormat="1" ht="12.75">
      <c r="A107" s="88"/>
      <c r="C107" s="1"/>
      <c r="H107" s="90"/>
    </row>
    <row r="108" spans="1:8" s="89" customFormat="1" ht="12.75">
      <c r="A108" s="88"/>
      <c r="C108" s="1"/>
      <c r="H108" s="90"/>
    </row>
    <row r="109" spans="1:8" s="89" customFormat="1" ht="12.75">
      <c r="A109" s="88"/>
      <c r="C109" s="1"/>
      <c r="H109" s="90"/>
    </row>
    <row r="110" s="1" customFormat="1" ht="12.75">
      <c r="H110" s="85"/>
    </row>
    <row r="111" spans="2:3" ht="15">
      <c r="B111" s="31" t="s">
        <v>118</v>
      </c>
      <c r="C111" s="31"/>
    </row>
    <row r="112" spans="1:11" ht="12.75">
      <c r="A112" s="36" t="s">
        <v>142</v>
      </c>
      <c r="B112" s="36" t="s">
        <v>136</v>
      </c>
      <c r="C112" s="36" t="s">
        <v>0</v>
      </c>
      <c r="D112" s="36" t="s">
        <v>113</v>
      </c>
      <c r="E112" s="36" t="s">
        <v>114</v>
      </c>
      <c r="F112" s="36" t="s">
        <v>115</v>
      </c>
      <c r="G112" s="36"/>
      <c r="H112" s="84" t="s">
        <v>137</v>
      </c>
      <c r="I112" s="238"/>
      <c r="J112" s="238"/>
      <c r="K112" s="238"/>
    </row>
    <row r="113" spans="1:8" s="1" customFormat="1" ht="38.25">
      <c r="A113" s="53">
        <v>36766</v>
      </c>
      <c r="B113" s="1" t="s">
        <v>223</v>
      </c>
      <c r="C113" s="1" t="s">
        <v>222</v>
      </c>
      <c r="D113" s="1" t="s">
        <v>224</v>
      </c>
      <c r="E113" s="1" t="s">
        <v>225</v>
      </c>
      <c r="H113" s="85">
        <v>36775</v>
      </c>
    </row>
    <row r="114" s="1" customFormat="1" ht="12.75">
      <c r="H114" s="85"/>
    </row>
    <row r="115" s="1" customFormat="1" ht="12.75">
      <c r="H115" s="85"/>
    </row>
    <row r="116" s="1" customFormat="1" ht="12.75">
      <c r="H116" s="85"/>
    </row>
    <row r="117" s="1" customFormat="1" ht="12.75">
      <c r="H117" s="85"/>
    </row>
    <row r="118" s="1" customFormat="1" ht="12.75">
      <c r="H118" s="85"/>
    </row>
    <row r="119" s="1" customFormat="1" ht="12.75">
      <c r="H119" s="85"/>
    </row>
    <row r="120" s="1" customFormat="1" ht="12.75">
      <c r="H120" s="85"/>
    </row>
    <row r="121" s="1" customFormat="1" ht="12.75">
      <c r="H121" s="85"/>
    </row>
    <row r="122" s="1" customFormat="1" ht="12.75">
      <c r="H122" s="85"/>
    </row>
    <row r="123" s="1" customFormat="1" ht="12.75">
      <c r="H123" s="85"/>
    </row>
  </sheetData>
  <mergeCells count="5">
    <mergeCell ref="I6:K6"/>
    <mergeCell ref="I58:K58"/>
    <mergeCell ref="I112:K112"/>
    <mergeCell ref="F21:G21"/>
    <mergeCell ref="F26:G2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Mary DuVal</cp:lastModifiedBy>
  <cp:lastPrinted>2000-09-07T15:45:38Z</cp:lastPrinted>
  <dcterms:created xsi:type="dcterms:W3CDTF">2000-05-06T16:21:08Z</dcterms:created>
  <cp:category/>
  <cp:version/>
  <cp:contentType/>
  <cp:contentStatus/>
</cp:coreProperties>
</file>