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821" activeTab="0"/>
  </bookViews>
  <sheets>
    <sheet name="Cover" sheetId="1" r:id="rId1"/>
    <sheet name="Notice" sheetId="2" r:id="rId2"/>
    <sheet name="ORG" sheetId="3" r:id="rId3"/>
    <sheet name="Activites" sheetId="4" r:id="rId4"/>
    <sheet name="Graphic" sheetId="5" r:id="rId5"/>
    <sheet name="Objectives" sheetId="6" r:id="rId6"/>
    <sheet name="Agenda" sheetId="7" r:id="rId7"/>
    <sheet name="TGE" sheetId="8" r:id="rId8"/>
    <sheet name="TGF" sheetId="9" r:id="rId9"/>
    <sheet name="TGG" sheetId="10" r:id="rId10"/>
    <sheet name="TGH" sheetId="11" r:id="rId11"/>
    <sheet name="TGI" sheetId="12" r:id="rId12"/>
    <sheet name="5GSG" sheetId="13" r:id="rId13"/>
    <sheet name="Regulatory" sheetId="14" r:id="rId14"/>
    <sheet name="Publicity" sheetId="15" r:id="rId15"/>
    <sheet name="802.15" sheetId="16" r:id="rId16"/>
  </sheets>
  <definedNames>
    <definedName name="_Parse_In" localSheetId="6" hidden="1">'Agenda'!$B$47:$B$174</definedName>
    <definedName name="_Parse_In" localSheetId="9" hidden="1">'TGG'!$A$16:$A$61</definedName>
    <definedName name="_Parse_Out" localSheetId="6" hidden="1">'Agenda'!$B$176</definedName>
    <definedName name="_Parse_Out" localSheetId="9" hidden="1">'TGG'!$A$63</definedName>
    <definedName name="_xlnm.Print_Area" localSheetId="6">'Agenda'!$B$2:$H$159</definedName>
    <definedName name="_xlnm.Print_Area" localSheetId="0">'Cover'!$A$1:$O$35</definedName>
    <definedName name="_xlnm.Print_Area" localSheetId="4">'Graphic'!$B$1:$W$49</definedName>
    <definedName name="_xlnm.Print_Area" localSheetId="1">'Notice'!$B$1:$O$38</definedName>
    <definedName name="_xlnm.Print_Area" localSheetId="5">'Objectives'!$B$2:$P$75</definedName>
    <definedName name="_xlnm.Print_Area" localSheetId="2">'ORG'!$A$1:$O$45</definedName>
    <definedName name="_xlnm.Print_Area" localSheetId="9">'TGG'!$A$2:$G$52</definedName>
    <definedName name="Print_Area_MI" localSheetId="6">'Agenda'!$B$2:$G$46</definedName>
    <definedName name="Print_Area_MI" localSheetId="4">#REF!</definedName>
    <definedName name="Print_Area_MI" localSheetId="5">#REF!</definedName>
    <definedName name="Print_Area_MI" localSheetId="9">'TGG'!$A$2:$F$15</definedName>
    <definedName name="Print_Area_MI">#REF!</definedName>
    <definedName name="Z_2A0FDEE0_69FA_11D3_B977_C0F04DC10124_.wvu.PrintArea" localSheetId="6" hidden="1">'Agenda'!$B$2:$H$46</definedName>
    <definedName name="Z_2A0FDEE0_69FA_11D3_B977_C0F04DC10124_.wvu.PrintArea" localSheetId="9" hidden="1">'TGG'!$A$2:$G$15</definedName>
  </definedNames>
  <calcPr fullCalcOnLoad="1"/>
</workbook>
</file>

<file path=xl/sharedStrings.xml><?xml version="1.0" encoding="utf-8"?>
<sst xmlns="http://schemas.openxmlformats.org/spreadsheetml/2006/main" count="1894" uniqueCount="661">
  <si>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</si>
  <si>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</si>
  <si>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</si>
  <si>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</si>
  <si>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</si>
  <si>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</si>
  <si>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</si>
  <si>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</si>
  <si>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</si>
  <si>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</si>
  <si>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</si>
  <si>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</si>
  <si>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</si>
  <si>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</si>
  <si>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</si>
  <si>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</si>
  <si>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</si>
  <si>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</si>
  <si>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</si>
  <si>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</si>
  <si>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</si>
  <si>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</si>
  <si>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</si>
  <si>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</si>
  <si>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</si>
  <si>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</si>
  <si>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</si>
  <si>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</si>
  <si>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</si>
  <si>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</si>
  <si>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Social</t>
  </si>
  <si>
    <t xml:space="preserve">OBJECTIVES FOR THIS MEETING: </t>
  </si>
  <si>
    <t xml:space="preserve"> </t>
  </si>
  <si>
    <t xml:space="preserve">  </t>
  </si>
  <si>
    <t>*</t>
  </si>
  <si>
    <t xml:space="preserve"> -</t>
  </si>
  <si>
    <t>KERRY</t>
  </si>
  <si>
    <t>-</t>
  </si>
  <si>
    <t>TASK GROUP B-COR1- CORRIGENDUM MIB (CARL A.)</t>
  </si>
  <si>
    <t>TASK GROUP F - IAPP (DAVE B.)</t>
  </si>
  <si>
    <t>TASK GROUP G - 802.11B DATA RATES &gt;20 MBIT/S (MATTHEW S.)</t>
  </si>
  <si>
    <t>WG CHAIRS ADHOC (STUART K.)</t>
  </si>
  <si>
    <t>OTHER WG ADHOC'S &amp; ISSUES (ALL)</t>
  </si>
  <si>
    <t>5 GHZ GLOBALIZATION STUDY GROUP (RICHARD K. / BRUCE K.)</t>
  </si>
  <si>
    <t>RADIO REGULATORY AD-HOC (VIC H.)</t>
  </si>
  <si>
    <t>PUBLICITY ADHOC (AL P.)</t>
  </si>
  <si>
    <t>Update timeline chart for all 802.11 WG PARs</t>
  </si>
  <si>
    <t>IEEE 802.11 Standards Working Group for Wireless Local Area Networks (WLANs)</t>
  </si>
  <si>
    <t>TGG</t>
  </si>
  <si>
    <t>TGD</t>
  </si>
  <si>
    <t>PC</t>
  </si>
  <si>
    <t>TGF</t>
  </si>
  <si>
    <t>5GSG</t>
  </si>
  <si>
    <t>TGH</t>
  </si>
  <si>
    <t>TASK GROUP H - SPECTRUM MANAGED 802.11A (MIKA K.)</t>
  </si>
  <si>
    <t xml:space="preserve">ALL CHAIRS </t>
  </si>
  <si>
    <t>67th IEEE 802.11 WLAN MEETING</t>
  </si>
  <si>
    <t>RADISSON HOTEL ORLANDO at the entrance to Universal Orlando,</t>
  </si>
  <si>
    <t>5780 Major Boulevard, Orlando, FL 32819, USA.</t>
  </si>
  <si>
    <t>Prepare the draft approved by the recirculation for submission to RevCom</t>
  </si>
  <si>
    <t>"OR"</t>
  </si>
  <si>
    <t>Process the comments received from the sponsor recirculation ballot, if any, and issue another draft for further recirculation</t>
  </si>
  <si>
    <t>LEGEND</t>
  </si>
  <si>
    <t>Hours</t>
  </si>
  <si>
    <t>ROOM SETUPS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</si>
  <si>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</si>
  <si>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</si>
  <si>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</si>
  <si>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</si>
  <si>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</si>
  <si>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</si>
  <si>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</si>
  <si>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</si>
  <si>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</si>
  <si>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TGB-COR1</t>
  </si>
  <si>
    <t>11/15 CO-ORD</t>
  </si>
  <si>
    <t>Task Group B-Cor1 (Corrigendum MIB)</t>
  </si>
  <si>
    <t>Task Group F (Inter-Access Point Protocol)</t>
  </si>
  <si>
    <t>Task Group H (Spectrum Managed 802.11a)</t>
  </si>
  <si>
    <t>Joint 802.11 / 802.15 Publicity Committee</t>
  </si>
  <si>
    <t>R-REG</t>
  </si>
  <si>
    <t>Task Group D (Regulatory Domain Update)</t>
  </si>
  <si>
    <t>Task Group G (802.11b Data Rates &gt;20 Mbit/s)</t>
  </si>
  <si>
    <t>All 802.11 Chair's Ad-Hoc</t>
  </si>
  <si>
    <t>COA</t>
  </si>
  <si>
    <t>TUT</t>
  </si>
  <si>
    <t>Joint 802.11 / 802.15 Co-existence Ad-Hoc Group</t>
  </si>
  <si>
    <t>WG CHAIRs MTG</t>
  </si>
  <si>
    <t>IEEE 802 Tutorials 1, 2, 3 and 4</t>
  </si>
  <si>
    <t xml:space="preserve">   67th IEEE 802.11 WLAN MEETING</t>
  </si>
  <si>
    <t xml:space="preserve">   RADISSON HOTEL ORLANDO at the entrance to Universal Orlando, 5780 Major Boulevard, Orlando, FL 32819, USA.</t>
  </si>
  <si>
    <t xml:space="preserve">   May 13th - 18th, 2001</t>
  </si>
  <si>
    <t xml:space="preserve">   The graphic below describes the weekly session of the IEEE P802.11 WG in graphic format.</t>
  </si>
  <si>
    <t>Joint 11/15 Lead Co-ordination Ad-Hoc</t>
  </si>
  <si>
    <t>WG CHAIRs MEETING</t>
  </si>
  <si>
    <t>802.11 WG CLOSING</t>
  </si>
  <si>
    <t>11/15 CO-ORD MEETING</t>
  </si>
  <si>
    <t>11/15 JOINT MTG</t>
  </si>
  <si>
    <t>802.11 WG (Optional)</t>
  </si>
  <si>
    <t>18:30-19:00</t>
  </si>
  <si>
    <t>19:00-19:30</t>
  </si>
  <si>
    <t>19:30-20:00</t>
  </si>
  <si>
    <t>20:00-20:30</t>
  </si>
  <si>
    <t>20:30-21:00</t>
  </si>
  <si>
    <t>21:00-21:30</t>
  </si>
  <si>
    <t>TIMES</t>
  </si>
  <si>
    <t>Advisory Committee (10)</t>
  </si>
  <si>
    <t>802.15 WG Opening (150)</t>
  </si>
  <si>
    <t>TG1 (12)</t>
  </si>
  <si>
    <t>TG2 (40)</t>
  </si>
  <si>
    <t>TG3 (40)</t>
  </si>
  <si>
    <t>TG4 (30)</t>
  </si>
  <si>
    <t>TG3  (100)</t>
  </si>
  <si>
    <t>TG2 (100)</t>
  </si>
  <si>
    <t>PC (40)</t>
  </si>
  <si>
    <t>TG4 (20)</t>
  </si>
  <si>
    <t>TG3 (120)</t>
  </si>
  <si>
    <t>Optional Meeting Time</t>
  </si>
  <si>
    <t>802.11/ 802.15 Joint Meeting (300)</t>
  </si>
  <si>
    <t>802.15 WG (150)</t>
  </si>
  <si>
    <t>18:30-20:00</t>
  </si>
  <si>
    <t>AC (10)</t>
  </si>
  <si>
    <t>20:00-21:30</t>
  </si>
  <si>
    <t>TG1=Task Group 1-Bluetooth</t>
  </si>
  <si>
    <t>TG2=Task Group 2-Coexistence</t>
  </si>
  <si>
    <t>TG3=Task Group 3-High Rate</t>
  </si>
  <si>
    <t>R2SG=Radio2 Study Group</t>
  </si>
  <si>
    <t>TG4=Task Group 4-Low Rate</t>
  </si>
  <si>
    <t>PC=Publicity Committee</t>
  </si>
  <si>
    <t>12th IEEE 802.12 WPAN MEETING</t>
  </si>
  <si>
    <t>RADISSON HOTEL ORLANDO at the entrance to Universal Orlando, 5780 Major Boulevard, Orlando, FL 32819, USA.</t>
  </si>
  <si>
    <t>May 13th - 18th, 2001</t>
  </si>
  <si>
    <t>The graphic below describes the weekly session of the IEEE P802.11 WG in graphic format.</t>
  </si>
  <si>
    <t>Update 802.11 Operating Rules</t>
  </si>
  <si>
    <t>WG MTGs</t>
  </si>
  <si>
    <t>Room Size</t>
  </si>
  <si>
    <t>Room Type</t>
  </si>
  <si>
    <t>Head Table</t>
  </si>
  <si>
    <t>Table Riser</t>
  </si>
  <si>
    <t>Table Seats</t>
  </si>
  <si>
    <t>LCD Projectors</t>
  </si>
  <si>
    <t>Proj Screens</t>
  </si>
  <si>
    <t>Presenter Mics</t>
  </si>
  <si>
    <t>Table Mics</t>
  </si>
  <si>
    <t>No Overhead Projectors Required</t>
  </si>
  <si>
    <t>R TYPE</t>
  </si>
  <si>
    <t>C</t>
  </si>
  <si>
    <t>B</t>
  </si>
  <si>
    <t>Week%</t>
  </si>
  <si>
    <t>Obtain tutorial on HCF from member of TGe</t>
  </si>
  <si>
    <t>Review Interworking proposals, impact of HCF and potential mergers</t>
  </si>
  <si>
    <t>Review purpose, schedules and name for  "5WING"</t>
  </si>
  <si>
    <t>Review purpose and structure of 3GPP</t>
  </si>
  <si>
    <t>Prepare for July meeting</t>
  </si>
  <si>
    <t xml:space="preserve">Tentative AGENDA  -  IEEE 802.11 5GSG MEETING </t>
  </si>
  <si>
    <t>1.</t>
  </si>
  <si>
    <t>5GSG MEETING CALLED TO ORDER</t>
  </si>
  <si>
    <t>Kraemer</t>
  </si>
  <si>
    <t>2.</t>
  </si>
  <si>
    <t>ROLL CALL</t>
  </si>
  <si>
    <t>3.</t>
  </si>
  <si>
    <t>REVIEW OBJECTIVES FOR THIS SESSION</t>
  </si>
  <si>
    <t>4.</t>
  </si>
  <si>
    <t>REVIEW IEEE/802 &amp; 802.11 POLICIES and RULES</t>
  </si>
  <si>
    <t>APPROVE OR MODIFY AGENDA</t>
  </si>
  <si>
    <t>7</t>
  </si>
  <si>
    <t>MI</t>
  </si>
  <si>
    <t>REVIEW AND APPROVE MINUTES OF Hilton Head, SC  MEETING</t>
  </si>
  <si>
    <t>Hillman</t>
  </si>
  <si>
    <t>7.1</t>
  </si>
  <si>
    <t>DT</t>
  </si>
  <si>
    <t>MATTERS ARISING FROM THE MINUTES</t>
  </si>
  <si>
    <t>II</t>
  </si>
  <si>
    <t>REVIEW HISTORY , PROGRESS, MOTIONS</t>
  </si>
  <si>
    <t>9</t>
  </si>
  <si>
    <t>Results of ETSI BRAN#23</t>
  </si>
  <si>
    <t>10</t>
  </si>
  <si>
    <t>Plans for remainder of week</t>
  </si>
  <si>
    <t>11</t>
  </si>
  <si>
    <t>Overview of 3GPP</t>
  </si>
  <si>
    <t>12</t>
  </si>
  <si>
    <t>Other</t>
  </si>
  <si>
    <t>Recess for evening</t>
  </si>
  <si>
    <t>11.1</t>
  </si>
  <si>
    <t>Extend draft of key requirements for "5WING"</t>
  </si>
  <si>
    <t>10.1</t>
  </si>
  <si>
    <t>Brainstorm operating procedures for "5WING"</t>
  </si>
  <si>
    <t>12.1</t>
  </si>
  <si>
    <t>Collect Trems and Definitions for "5WING"</t>
  </si>
  <si>
    <t>13</t>
  </si>
  <si>
    <t>Proposal Discussion</t>
  </si>
  <si>
    <t>13.1</t>
  </si>
  <si>
    <t>HCF Tutorial</t>
  </si>
  <si>
    <t>10.2</t>
  </si>
  <si>
    <t xml:space="preserve">Brainstorm impact on superframe proposals </t>
  </si>
  <si>
    <t>12.2</t>
  </si>
  <si>
    <t>BREAK</t>
  </si>
  <si>
    <t>Continue 5WING discussions</t>
  </si>
  <si>
    <t>Prepare motions for joint plenary</t>
  </si>
  <si>
    <t>Goals for BRAN#24 &amp; July IEEE meeting</t>
  </si>
  <si>
    <t>Continue work on General Publicity Presentation for WG Web Site</t>
  </si>
  <si>
    <t>Report from IEEE staff on WLAN market forecast</t>
  </si>
  <si>
    <t>Update Conference Calendar</t>
  </si>
  <si>
    <t>Continue to Work on Joint 802.11 / 802.15 Publicity Activities</t>
  </si>
  <si>
    <t>Report on WECA Coordination with 802.11 on Brand/Labeling</t>
  </si>
  <si>
    <t>OFDM Forum update</t>
  </si>
  <si>
    <t>Meeting Call to Order</t>
  </si>
  <si>
    <t>PETRICK/KRAEMER</t>
  </si>
  <si>
    <t>Review Objectives</t>
  </si>
  <si>
    <t xml:space="preserve">Update IEEE staff on WLAN Forecast </t>
  </si>
  <si>
    <t>Continue to work on Join 802.11/802.15 Publicity Activities</t>
  </si>
  <si>
    <t>5.</t>
  </si>
  <si>
    <t>Update on OFDM Forum</t>
  </si>
  <si>
    <t>Continue on General Publicity Presentation for WG Web Site</t>
  </si>
  <si>
    <t>Ajourn for the session</t>
  </si>
  <si>
    <t>ME - Motion, External        MI - Motion, Internal</t>
  </si>
  <si>
    <t>DT- Discussion Topic           II - Information Item</t>
  </si>
  <si>
    <t>Establish Regulatory Group as Permanent Group with a Charter</t>
  </si>
  <si>
    <t>Work on 6th Criterion</t>
  </si>
  <si>
    <t>To prepare and submit position statements if needed</t>
  </si>
  <si>
    <t>e.g. Spectrum requirement 5 GHz band</t>
  </si>
  <si>
    <t>MEETING CALLED TO ORDER</t>
  </si>
  <si>
    <t>Hayes</t>
  </si>
  <si>
    <t>ROLL CALL, Secretary</t>
  </si>
  <si>
    <t>REVIEW AND APPROVE MINUTES OF Monterey, CA and Hilton Head, SC  MEETING</t>
  </si>
  <si>
    <t>REVIEW HISTORY , PROGRESS,  MOTIONS</t>
  </si>
  <si>
    <t>?</t>
  </si>
  <si>
    <t>Results of ITU-R JRG 8A-9B</t>
  </si>
  <si>
    <t>Kuwahara</t>
  </si>
  <si>
    <t xml:space="preserve">Results of US JTG 4-7-8-9 </t>
  </si>
  <si>
    <t>Establish permanent group</t>
  </si>
  <si>
    <t>6th Criterion for Wireless PARs</t>
  </si>
  <si>
    <t>14</t>
  </si>
  <si>
    <t>Position paper preparation</t>
  </si>
  <si>
    <t>15</t>
  </si>
  <si>
    <t>Review proposed rules, comments and make new version</t>
  </si>
  <si>
    <t>Review proposed 6th Criterion, comments and make new version</t>
  </si>
  <si>
    <t>14.1</t>
  </si>
  <si>
    <t>Review position paper, comments and make new version</t>
  </si>
  <si>
    <t>Prepare for Wednesday joint plenary</t>
  </si>
  <si>
    <t>16</t>
  </si>
  <si>
    <t>Recess for Thursday 1 PM</t>
  </si>
  <si>
    <t>17</t>
  </si>
  <si>
    <t>Prepare for Friday plenary</t>
  </si>
  <si>
    <t>18</t>
  </si>
  <si>
    <t>Recess for Session</t>
  </si>
  <si>
    <t>Establish Decision process for a new "IEEE 802.11 Task Group J" &amp; the ETSI BRAN 5GHz Alignment Rapporteur Group</t>
  </si>
  <si>
    <t>Begin draft of  new "5WING" requirements and operating procedures, Terms &amp; Definitions</t>
  </si>
  <si>
    <t>IEEE 802.11 / ETSI BRAN and MMAC study groups administrative issues &amp; co-ordination, including 5WING approach</t>
  </si>
  <si>
    <t>TGE (QoS)</t>
  </si>
  <si>
    <t>TGI (SEC)</t>
  </si>
  <si>
    <t>TGE &amp; TGI Must have adjoining rooms, in case the split of the TGE PARs is not approved</t>
  </si>
  <si>
    <t>Completion of technical selection procedure</t>
  </si>
  <si>
    <t>Selection of editor</t>
  </si>
  <si>
    <t>Enable first draft of standard</t>
  </si>
  <si>
    <t>Consider submitting draft to first WG letter ballot</t>
  </si>
  <si>
    <t>Tentative AGENDA  - IEEE 802.11 Task Group G</t>
  </si>
  <si>
    <t>Monday, May 14, 2001</t>
  </si>
  <si>
    <t>Orlando, Florida, USA</t>
  </si>
  <si>
    <t>802.11g SESSION CALLED TO ORDER</t>
  </si>
  <si>
    <t>Shoemake</t>
  </si>
  <si>
    <t>CHAIRS STATUS UPDATE AND REVIEW OF OBJECTIVES FOR THE SESSION</t>
  </si>
  <si>
    <t>2</t>
  </si>
  <si>
    <t>REVIEW AND APPROVE MINUTES OF MONTEREY MEETING</t>
  </si>
  <si>
    <t>RECESS FOR LUNCH</t>
  </si>
  <si>
    <t>3</t>
  </si>
  <si>
    <t>4</t>
  </si>
  <si>
    <t>PRESENTATIONS</t>
  </si>
  <si>
    <t>RECESS FOR DAY</t>
  </si>
  <si>
    <t>OLD BUSINESS</t>
  </si>
  <si>
    <t>5.1</t>
  </si>
  <si>
    <t>PRESENTATION FROM REMAINING PROPOSALS</t>
  </si>
  <si>
    <t>Heegard/Webster</t>
  </si>
  <si>
    <t>RECESS FOR BREAK</t>
  </si>
  <si>
    <t>5.2</t>
  </si>
  <si>
    <t>Selection Procedure Step 19 - Downselect of OFDM &amp; PBCC</t>
  </si>
  <si>
    <t>5.3</t>
  </si>
  <si>
    <t>PRESENTATION FROM UPDATED PROPOSAL</t>
  </si>
  <si>
    <t>TBD</t>
  </si>
  <si>
    <t>IEEE 802 Tutorial in the Evening - FCC Presentation</t>
  </si>
  <si>
    <t>5.4</t>
  </si>
  <si>
    <t>Selection Procedure Step 19 - Confirmation Vote</t>
  </si>
  <si>
    <t>RECESS FOR COUNTING</t>
  </si>
  <si>
    <t>5.5</t>
  </si>
  <si>
    <t>SELECTION OF EDITOR</t>
  </si>
  <si>
    <t>5.6</t>
  </si>
  <si>
    <t>GENERATION OF FIRST DRAFT</t>
  </si>
  <si>
    <t>6</t>
  </si>
  <si>
    <t>NEW BUSINESS</t>
  </si>
  <si>
    <t>6.1</t>
  </si>
  <si>
    <t>ME, MI</t>
  </si>
  <si>
    <t>UNFINISHED BUSINESS</t>
  </si>
  <si>
    <t>7.2</t>
  </si>
  <si>
    <t>RECESS FOR DINNER</t>
  </si>
  <si>
    <t>7.3</t>
  </si>
  <si>
    <t>8</t>
  </si>
  <si>
    <t>ADJOURN SESSION OF 802.11g</t>
  </si>
  <si>
    <t>* = consent agenda</t>
  </si>
  <si>
    <t>Tuesday, May 15th, 2001 -8:00 AM - 9:30 PM</t>
  </si>
  <si>
    <t>Monday, May 14th, 2001 -10:30 AM - 3:00 PM</t>
  </si>
  <si>
    <t>Wednesady, May 16th, 2001 -8:00 AM - 12:00 PM</t>
  </si>
  <si>
    <t>Thursady, May 17th, 2001 -8:00 AM - 9:30 PM</t>
  </si>
  <si>
    <t>Monday, May 14th, 2001 - 6:30 PM</t>
  </si>
  <si>
    <t>Monday, May 14th, 2001 -3:30 - 5:30 PM</t>
  </si>
  <si>
    <t>Monday, May, 14th, 2001 - 6:30 - 9:30 PM</t>
  </si>
  <si>
    <t>Tuesday, May, 15th, 2001 - 6:30 - 9:30 PM</t>
  </si>
  <si>
    <t>Wednesday, May, 16th, 2001 - 8:00 - 10:00 AM</t>
  </si>
  <si>
    <t>Wednesday, May, 16th, 2001 - 10:30 - 12:00 AM</t>
  </si>
  <si>
    <t>Monday, May 14th, 2001 - May 18th, 2001, Orlando, Florida</t>
  </si>
  <si>
    <t>Monday, May 14th, 2001 -1:00 - 1:00 PM</t>
  </si>
  <si>
    <t>Tuesday, May, 15th, 2001 - 1:00 - 3:00 PM</t>
  </si>
  <si>
    <t>Thursday, May, 17th, 2001 - 6:30 - 9:30 PM</t>
  </si>
  <si>
    <t>Tuesday, May 14th, 2001 -1:00 - 1:00 PM</t>
  </si>
  <si>
    <t xml:space="preserve">Tentative AGENDA  -  IEEE 802.11 Publicity Ad-Hoc MEETINGS </t>
  </si>
  <si>
    <t xml:space="preserve">Tentative AGENDA  -  IEEE 802.11 Reg Ad-Hoc MEETINGS </t>
  </si>
  <si>
    <t>This graphic assumes that the TGE PAR (MAC Enharsments) will be confirmed by the SEC, and RevCom to split into two PARs - i.e.TGE (for QoS Only), and TGI (for Security)</t>
  </si>
  <si>
    <t>into two PARs -  i.e. TGE (for QoS Only), and TGI (for Security)</t>
  </si>
  <si>
    <t>Review all the proposals received by the cut-off date</t>
  </si>
  <si>
    <t>Prepare a Comparison Criteria Matrix from the individual proposals</t>
  </si>
  <si>
    <t>Go through all the required voting rounds with related presentations and discussions until only one candidate proposal remains</t>
  </si>
  <si>
    <t>Prepare a first TGh draft</t>
  </si>
  <si>
    <t>Submit the draft normative text to the WG for letter ballot</t>
  </si>
  <si>
    <t>Tentative AGENDA  - IEEE 802.11 Task Group H</t>
  </si>
  <si>
    <t>May 14-18, 2001</t>
  </si>
  <si>
    <t>Orlando, Florida</t>
  </si>
  <si>
    <t>Monday, May 14th, 2001</t>
  </si>
  <si>
    <t>802.11h SESSION CALLED TO ORDER</t>
  </si>
  <si>
    <t>Kasslin</t>
  </si>
  <si>
    <t>REVIEW AND APPROVE MINUTES OF Hilton Head, SC MEETING</t>
  </si>
  <si>
    <t>5</t>
  </si>
  <si>
    <t>Regulatory requirements update</t>
  </si>
  <si>
    <t>01/169 Presentation</t>
  </si>
  <si>
    <t>Tuesday, May 15th, 2001</t>
  </si>
  <si>
    <t>6.2</t>
  </si>
  <si>
    <t>Selection Procedure Step 10 - Comparison Criteria Matrix</t>
  </si>
  <si>
    <t>6.3</t>
  </si>
  <si>
    <t>Selection Procedure Step 11 - Questions</t>
  </si>
  <si>
    <t>6.4</t>
  </si>
  <si>
    <t>6.5</t>
  </si>
  <si>
    <t>Selection Procedure Step 12 - Final Statement 01/169</t>
  </si>
  <si>
    <t>6.6</t>
  </si>
  <si>
    <t>6.7</t>
  </si>
  <si>
    <t>DCS/DFS Elimination Vote (Step 13)</t>
  </si>
  <si>
    <t>6.8</t>
  </si>
  <si>
    <t>TPC Elimination Vote (Step 13)</t>
  </si>
  <si>
    <t>Wednesday, May 16th, 2001</t>
  </si>
  <si>
    <t>6.9</t>
  </si>
  <si>
    <t>Presentation of any remaining/merged/modified proposals</t>
  </si>
  <si>
    <t>6.10</t>
  </si>
  <si>
    <t>Updated Comparison Criteria Matrix</t>
  </si>
  <si>
    <t>6.11</t>
  </si>
  <si>
    <t>Selection Procedure Step 18 - Questions</t>
  </si>
  <si>
    <t>Thursday, May 17th, 2001</t>
  </si>
  <si>
    <t>6.12</t>
  </si>
  <si>
    <t>Selection Procedure Step 18 - Final Statements</t>
  </si>
  <si>
    <t>6.13</t>
  </si>
  <si>
    <t>Selection Procedure Step 19 - DCS/DFS Vote 1</t>
  </si>
  <si>
    <t>Selection Procedure Step 19 - TPC Vote 1</t>
  </si>
  <si>
    <t>Selection Procedure Step 20</t>
  </si>
  <si>
    <t>Enable generation of first draft</t>
  </si>
  <si>
    <t>Other new or unfinished business</t>
  </si>
  <si>
    <t>ADJOURN SESSION OF 802.11h</t>
  </si>
  <si>
    <t xml:space="preserve"> RR-01/04</t>
  </si>
  <si>
    <t xml:space="preserve"> RR-0/-09</t>
  </si>
  <si>
    <t>11-01/95</t>
  </si>
  <si>
    <t>Recess forTuesday 8 AM</t>
  </si>
  <si>
    <t>Tuesday, May, 15th, 2001 - 8:00 - 10:00 AM</t>
  </si>
  <si>
    <t>Recess for Tuesday 1 PM</t>
  </si>
  <si>
    <t>13.2</t>
  </si>
  <si>
    <t>14.2</t>
  </si>
  <si>
    <t>17.1</t>
  </si>
  <si>
    <t>12.3</t>
  </si>
  <si>
    <t>13.3</t>
  </si>
  <si>
    <t>14.3</t>
  </si>
  <si>
    <t>19</t>
  </si>
  <si>
    <t>20</t>
  </si>
  <si>
    <t xml:space="preserve">Monday, May 14th-17th, 2001 </t>
  </si>
  <si>
    <t>TGe MEETING CALLED TO ORDER</t>
  </si>
  <si>
    <t>Fakatselis</t>
  </si>
  <si>
    <t>Recess for Ad-hoc comment resolution group</t>
  </si>
  <si>
    <t>Comment Resolution ad-hoc</t>
  </si>
  <si>
    <t>10.0</t>
  </si>
  <si>
    <t>comment resolution ad-hoc</t>
  </si>
  <si>
    <t>Kitchin</t>
  </si>
  <si>
    <t>18:30 PM</t>
  </si>
  <si>
    <t>Tuesday, May, 15th, 2001 - 10:30-17:30</t>
  </si>
  <si>
    <t>10.3</t>
  </si>
  <si>
    <t>Resses for evening</t>
  </si>
  <si>
    <t>Wednesday, May, 16th, 2001 -15:30-17:30</t>
  </si>
  <si>
    <t>10.4</t>
  </si>
  <si>
    <t>Thursday, May, 17th, 2001 - 8:30 - 21:30 PM</t>
  </si>
  <si>
    <t>10.5</t>
  </si>
  <si>
    <t>10.6</t>
  </si>
  <si>
    <t>10.7</t>
  </si>
  <si>
    <t>Adjourn ad-hoc</t>
  </si>
  <si>
    <t>11.0</t>
  </si>
  <si>
    <t>ME</t>
  </si>
  <si>
    <t>Old Bussiness</t>
  </si>
  <si>
    <t>12.0</t>
  </si>
  <si>
    <t>New Bussiness</t>
  </si>
  <si>
    <t>Comment resolution approval</t>
  </si>
  <si>
    <t>Comment Resolution approval</t>
  </si>
  <si>
    <t>13.0</t>
  </si>
  <si>
    <t>Plans for next meeting/ interim activities</t>
  </si>
  <si>
    <t>14.0</t>
  </si>
  <si>
    <t>Motions to plenary</t>
  </si>
  <si>
    <t>Adjourn</t>
  </si>
  <si>
    <t>802.11 PLENARY MEETING CALLED TO ORDER</t>
  </si>
  <si>
    <t>KERRY/PETRICK</t>
  </si>
  <si>
    <t>LOGISTICS ( Doc Distribution, Breaks, etc)</t>
  </si>
  <si>
    <t>KERRY/WORSTELL</t>
  </si>
  <si>
    <t xml:space="preserve">WIRELESS NETWORK </t>
  </si>
  <si>
    <t>GODFREY</t>
  </si>
  <si>
    <t>EXCOM REPORT</t>
  </si>
  <si>
    <t>IP STATEMENTS RECEIVED</t>
  </si>
  <si>
    <t>Category  (* = consent agenda)</t>
  </si>
  <si>
    <t>KERRY/GODFREY</t>
  </si>
  <si>
    <t>TASK GROUP / STUDY GROUP REPORTS</t>
  </si>
  <si>
    <t>7.3.1</t>
  </si>
  <si>
    <t>REPORT ON EXCOM ACTIVITIES AND PLANS</t>
  </si>
  <si>
    <t>7.3.2</t>
  </si>
  <si>
    <t>REPORT ON TGB-COR1 ACTIVITIES AND PLANS</t>
  </si>
  <si>
    <t>ANDREN</t>
  </si>
  <si>
    <t>7.3.3</t>
  </si>
  <si>
    <t>REPORT ON TGD ACTIVITIES AND PLANS</t>
  </si>
  <si>
    <t>O'HARA</t>
  </si>
  <si>
    <t>7.3.4</t>
  </si>
  <si>
    <t>FAKATSELIS</t>
  </si>
  <si>
    <t>HALASZ</t>
  </si>
  <si>
    <t>7.3.5</t>
  </si>
  <si>
    <t>REPORT ON TGF ACTIVITIES AND PLANS</t>
  </si>
  <si>
    <t>BAGBY</t>
  </si>
  <si>
    <t>7.3.6</t>
  </si>
  <si>
    <t>REPORT ON TGG ACTIVITIES AND PLANS</t>
  </si>
  <si>
    <t>SHOEMAKE</t>
  </si>
  <si>
    <t>7.3.7</t>
  </si>
  <si>
    <t>REPORT ON TGH ACTIVITIES &amp; PLANS</t>
  </si>
  <si>
    <t>KASSLIN</t>
  </si>
  <si>
    <t>7.3.8</t>
  </si>
  <si>
    <t>REPORT ON 5GSG ACTIVITIES AND PLANS</t>
  </si>
  <si>
    <t>KENNEDY/KRAEMER</t>
  </si>
  <si>
    <t>7.3.9</t>
  </si>
  <si>
    <t>HAYES</t>
  </si>
  <si>
    <t>7.3.10</t>
  </si>
  <si>
    <t>PETRICK</t>
  </si>
  <si>
    <t>7.4</t>
  </si>
  <si>
    <t>AFFIRM LIAISON REPRESENTATIVES OF 802.11 WG TO/FROM OTHER GROUPS</t>
  </si>
  <si>
    <t>LIAISON REPORTS FROM REPRESENTATIVES</t>
  </si>
  <si>
    <t>LIAISON'S</t>
  </si>
  <si>
    <t>7.5</t>
  </si>
  <si>
    <t>REVIEW AND APPROVE AGENDA FOR 802.15 JOINT MTG</t>
  </si>
  <si>
    <t>7.6</t>
  </si>
  <si>
    <t>REVIEW SUBMISSIONS</t>
  </si>
  <si>
    <t>WORSTELL</t>
  </si>
  <si>
    <t>7.7</t>
  </si>
  <si>
    <t>7.7.1</t>
  </si>
  <si>
    <t>7.8</t>
  </si>
  <si>
    <t>7.8.1</t>
  </si>
  <si>
    <t>7.9</t>
  </si>
  <si>
    <t>ANNOUNCEMENTS</t>
  </si>
  <si>
    <t>7.10</t>
  </si>
  <si>
    <t>NEW MEMBERS ORIENTATION</t>
  </si>
  <si>
    <t>7.11</t>
  </si>
  <si>
    <t>RECESS FOR SUBGROUPS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</si>
  <si>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</si>
  <si>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</si>
  <si>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</si>
  <si>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</si>
  <si>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JOINT MEETING WITH 802.15</t>
  </si>
  <si>
    <t>OPENING</t>
  </si>
  <si>
    <t>KERRY/HEILE</t>
  </si>
  <si>
    <t>ROLL CALL - BANISHED</t>
  </si>
  <si>
    <t>ALL</t>
  </si>
  <si>
    <t>APPROVAL OF THE MINUTES OF PREVIOUS MEETINGS</t>
  </si>
  <si>
    <t>SUMMARY OF KEY WG / 802 EVENTS / ACTIVITIES</t>
  </si>
  <si>
    <t>REVIEW INTERIM MEETINGS</t>
  </si>
  <si>
    <t>3.2.1</t>
  </si>
  <si>
    <t>3.2.2</t>
  </si>
  <si>
    <t>SEPTEMBER 2001 MEETING</t>
  </si>
  <si>
    <t>3.2.3</t>
  </si>
  <si>
    <t>FUTURE MEETING LOCATIONS</t>
  </si>
  <si>
    <t>3.2.4</t>
  </si>
  <si>
    <t>FINANCIALS / YTD SUMMARY</t>
  </si>
  <si>
    <t>WIRELESS NETWORK FOR MEETINGS</t>
  </si>
  <si>
    <t>GODFREY/ECKARD</t>
  </si>
  <si>
    <t>TASK GROUP/STUDY GROUP REPORTS</t>
  </si>
  <si>
    <t>3.3.1</t>
  </si>
  <si>
    <t>3.3.2</t>
  </si>
  <si>
    <t>3.3.3</t>
  </si>
  <si>
    <t>FAKATSELIS/KITCHIN</t>
  </si>
  <si>
    <t>GIFFORD</t>
  </si>
  <si>
    <t>SHELLHAMMER</t>
  </si>
  <si>
    <t>BARR</t>
  </si>
  <si>
    <t>HEILE</t>
  </si>
  <si>
    <t>REVIEW RADIO REGULATORY ACTIVITIES &amp; PLANS</t>
  </si>
  <si>
    <t>ADJOURN JOINT 802.11 / 802.15 MEETING FOR THIS SESSION</t>
  </si>
  <si>
    <t>MEETING OF 802.11 FULL WORKING GROUP</t>
  </si>
  <si>
    <t>CONDUCT VOTES IF REQUIRED</t>
  </si>
  <si>
    <t>2.1</t>
  </si>
  <si>
    <t>4.1</t>
  </si>
  <si>
    <t>DOCUMENT LIST UPDATE</t>
  </si>
  <si>
    <t>4.2.1</t>
  </si>
  <si>
    <t>TGB-COR1 CLOSING REPORT &amp; NEXT MEETING OBJECTIVES</t>
  </si>
  <si>
    <t>4.2.2</t>
  </si>
  <si>
    <t>TGD CLOSING REPORT &amp; NEXT MEETING OBJECTIVES</t>
  </si>
  <si>
    <t>4.2.3</t>
  </si>
  <si>
    <t>TGE CLOSING REPORT &amp; NEXT MEETING OBJECTIVES</t>
  </si>
  <si>
    <t>4.2.4</t>
  </si>
  <si>
    <t>TGF CLOSING REPORT &amp; NEXT MEETING OBJECTIVES</t>
  </si>
  <si>
    <t>4.2.5</t>
  </si>
  <si>
    <t>TGG CLOSING REPORT &amp; NEXT MEETING OBJECTIVES</t>
  </si>
  <si>
    <t>4.2.6</t>
  </si>
  <si>
    <t>4.2.7</t>
  </si>
  <si>
    <t>5GSG CLOSING REPORT &amp; NEXT MEETING OBJECTIVES</t>
  </si>
  <si>
    <t>4.2.8</t>
  </si>
  <si>
    <t>4.2.9</t>
  </si>
  <si>
    <t>4.2.10</t>
  </si>
  <si>
    <t>TGB-COR1 MOTIONS (If Required)</t>
  </si>
  <si>
    <t>TGD MOTIONS (If Required)</t>
  </si>
  <si>
    <t>TGE MOTIONS (If Required)</t>
  </si>
  <si>
    <t>TGF MOTIONS (If Required)</t>
  </si>
  <si>
    <t>TGG MOTIONS (If Required)</t>
  </si>
  <si>
    <t>TGH MOTIONS (If Required)</t>
  </si>
  <si>
    <t>5GSG MOTIONS (If Required)</t>
  </si>
  <si>
    <t>RADIO REGULATORY MOTIONS (If Required)</t>
  </si>
  <si>
    <t>PUBLICITY MOTIONS (If Required)</t>
  </si>
  <si>
    <t>6.</t>
  </si>
  <si>
    <t>OPEN DISCUSSION / NEXT STEPS</t>
  </si>
  <si>
    <t>ADJOURN THIS SESSION</t>
  </si>
  <si>
    <t xml:space="preserve">Tentative AGENDA  - 67th IEEE 802.11 WLAN MEETING </t>
  </si>
  <si>
    <t>Monday, May 14th, 2001 - 8:00 AM</t>
  </si>
  <si>
    <t>Wednesday, May 16th, 2001 - 1:00 PM</t>
  </si>
  <si>
    <t>Friday, May 18th, 2001 - 8:00 AM</t>
  </si>
  <si>
    <t>Comment resolution of Draft 1</t>
  </si>
  <si>
    <t>Produce Draft 2</t>
  </si>
  <si>
    <t>Process the comments received from the WG letter ballot, if any, and issue another draft for further recirculation</t>
  </si>
  <si>
    <t>Resolve all Letter Ballot comments and re-circulate with resolutions.</t>
  </si>
  <si>
    <r>
      <t xml:space="preserve">802.11 WG OPENING                  </t>
    </r>
    <r>
      <rPr>
        <b/>
        <sz val="14"/>
        <color indexed="23"/>
        <rFont val="Arial"/>
        <family val="2"/>
      </rPr>
      <t>(ending with a 10 minute new members orientation)</t>
    </r>
  </si>
  <si>
    <t>REVIEW AND APPROVE MINUTES OF Hilton Head MEETING</t>
  </si>
  <si>
    <t>7.3.11</t>
  </si>
  <si>
    <t>REPORT ON RADIO REGULATORY AD-HOC ACTIVITIES &amp; PLANS</t>
  </si>
  <si>
    <t>REPORT ON PUBLICITY AD-HOC ACTIVITIES AND PLANS</t>
  </si>
  <si>
    <t>7.8.2</t>
  </si>
  <si>
    <t>7.4.1</t>
  </si>
  <si>
    <t>Guidance Timing</t>
  </si>
  <si>
    <t>802.11 WG OPERATING RULES UPDATE</t>
  </si>
  <si>
    <t>LANSFORD</t>
  </si>
  <si>
    <t>802 COEXISTENCE STUDY GROUP UPDATE</t>
  </si>
  <si>
    <t>REPORT ON TGE (QoS) ACTIVITIES AND PLANS</t>
  </si>
  <si>
    <t>REPORT ON TGI (Security) ACTIVITIES AND PLANS</t>
  </si>
  <si>
    <t xml:space="preserve">Tentative AGENDA  - 12th IEEE 802.11 WLAN &amp; IEEE 802.15 WPAN JOINT MEETING </t>
  </si>
  <si>
    <t>BEGIN MEETINGS OF TGF, AND TGG</t>
  </si>
  <si>
    <t>BEGIN MEETINGS OF TGE, TGH AND TGI</t>
  </si>
  <si>
    <t>4.2.11</t>
  </si>
  <si>
    <t>TGH CLOSING REPORT &amp; NEXT MEETING OBJECTIVES</t>
  </si>
  <si>
    <t>TGI CLOSING REPORT &amp; NEXT MEETING OBJECTIVES</t>
  </si>
  <si>
    <t>RADIO REGULATORY AD-HOC CLOSING REPORT &amp; NEXT MEETING OBJECTIVES</t>
  </si>
  <si>
    <t>PUBLICITY AD-HOC CLOSING REPORT &amp; NEXT MEETING OBJECTIVES</t>
  </si>
  <si>
    <t>TGI MOTIONS (If Required)</t>
  </si>
  <si>
    <t>7.</t>
  </si>
  <si>
    <t>8.</t>
  </si>
  <si>
    <t>ALL CHAIRS/GODFREY</t>
  </si>
  <si>
    <t>LIAISON REPORTS (If Required)</t>
  </si>
  <si>
    <t>0.</t>
  </si>
  <si>
    <t>802.11 WLAN</t>
  </si>
  <si>
    <t>802.15 WPAN</t>
  </si>
  <si>
    <t>15.1 BLUETOOTH RADIO1 TASK GROUP</t>
  </si>
  <si>
    <t>15.2 COEXISTENCE TASK GROUP</t>
  </si>
  <si>
    <t>15.3 HIGH RATE TASK GROUP</t>
  </si>
  <si>
    <t>15.4 LOW RATE TASK GROUP</t>
  </si>
  <si>
    <t>JOINT 802.11 &amp; 802.15</t>
  </si>
  <si>
    <t>PUBLICITY ACTIVITY REVIEW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</si>
  <si>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</si>
  <si>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</si>
  <si>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</si>
  <si>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</si>
  <si>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</si>
  <si>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</si>
  <si>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</si>
  <si>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</si>
  <si>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3.3.2.1</t>
  </si>
  <si>
    <t>3.3.2.2</t>
  </si>
  <si>
    <t>3.3.2.3</t>
  </si>
  <si>
    <t>3.3.2.4</t>
  </si>
  <si>
    <t>3.3.3.1</t>
  </si>
  <si>
    <t>TASK GROUP B-COR1</t>
  </si>
  <si>
    <t>TASK GROUP D</t>
  </si>
  <si>
    <t>TASK GROUP E</t>
  </si>
  <si>
    <t>TASK GROUP F</t>
  </si>
  <si>
    <t>TASK GROUP G</t>
  </si>
  <si>
    <t>TASK GROUP H</t>
  </si>
  <si>
    <t>TASK GROUP I</t>
  </si>
  <si>
    <t>STUDY GROUP 5GSG</t>
  </si>
  <si>
    <t xml:space="preserve">Tentative AGENDA  -  IEEE 802.11 TGE QoS MEETING </t>
  </si>
  <si>
    <t>Halasz</t>
  </si>
  <si>
    <t>5/14/2001  18:30:00 PM</t>
  </si>
  <si>
    <t>Presentation of Papers</t>
  </si>
  <si>
    <t>5/14/2001  21:30:00 PM</t>
  </si>
  <si>
    <t>RECESS UNTIL 10:30 AM</t>
  </si>
  <si>
    <t>RECESS UNTIL 13:00 PM</t>
  </si>
  <si>
    <t>5/15/2001  13:00:00 PM</t>
  </si>
  <si>
    <t>5/16/2001  16:00:00 PM</t>
  </si>
  <si>
    <t>5/17/2001  13:00:00 PM</t>
  </si>
  <si>
    <t>RECESS UNTIL 15:30</t>
  </si>
  <si>
    <t>5/17/2001  15:30:00 PM</t>
  </si>
  <si>
    <t>RECESS FOR SESSION</t>
  </si>
  <si>
    <t>Tentative AGENDA  - IEEE 802.11 Task Group I (Security)</t>
  </si>
  <si>
    <t>802.11i Security SESSION CALLED TO ORDER</t>
  </si>
  <si>
    <t>TGi Security Draft 1, comment resolution</t>
  </si>
  <si>
    <r>
      <t xml:space="preserve">ALL WG, TG, SG, &amp; SUB GROUP CHAIRS UPDATE REPORTS </t>
    </r>
    <r>
      <rPr>
        <b/>
        <u val="single"/>
        <sz val="10"/>
        <color indexed="17"/>
        <rFont val="Times New Roman"/>
        <family val="1"/>
      </rPr>
      <t xml:space="preserve">TO GODFREY </t>
    </r>
    <r>
      <rPr>
        <b/>
        <u val="single"/>
        <sz val="10"/>
        <color indexed="10"/>
        <rFont val="Times New Roman"/>
        <family val="1"/>
      </rPr>
      <t>(by May 25th)</t>
    </r>
  </si>
  <si>
    <r>
      <t xml:space="preserve">CHAIRS' OBJECTIVES &amp; AGENDAS FOR THE JULY 2001 MEETING </t>
    </r>
    <r>
      <rPr>
        <b/>
        <u val="single"/>
        <sz val="10"/>
        <color indexed="17"/>
        <rFont val="Times New Roman"/>
        <family val="1"/>
      </rPr>
      <t xml:space="preserve">TO KERRY </t>
    </r>
    <r>
      <rPr>
        <b/>
        <u val="single"/>
        <sz val="10"/>
        <color indexed="10"/>
        <rFont val="Times New Roman"/>
        <family val="1"/>
      </rPr>
      <t>(by June 1st)</t>
    </r>
  </si>
  <si>
    <r>
      <t xml:space="preserve">CHAIRS' PRE-MEETING CONFERENCE </t>
    </r>
    <r>
      <rPr>
        <b/>
        <u val="single"/>
        <sz val="10"/>
        <color indexed="17"/>
        <rFont val="Times New Roman"/>
        <family val="1"/>
      </rPr>
      <t xml:space="preserve">CALLS </t>
    </r>
    <r>
      <rPr>
        <b/>
        <u val="single"/>
        <sz val="10"/>
        <color indexed="10"/>
        <rFont val="Times New Roman"/>
        <family val="1"/>
      </rPr>
      <t>(on June 4th, &amp; July 2nd @09:00 am PST)</t>
    </r>
  </si>
  <si>
    <r>
      <t xml:space="preserve">WEB SITE POSTING OF ALL OBJECTIVES &amp; ALL GROUP AGENDAS </t>
    </r>
    <r>
      <rPr>
        <b/>
        <sz val="10"/>
        <color indexed="10"/>
        <rFont val="Times New Roman"/>
        <family val="1"/>
      </rPr>
      <t>(by June 8th, 2001)</t>
    </r>
  </si>
  <si>
    <t>TG2 small venue (20)</t>
  </si>
  <si>
    <t>802 Wireless Coexistence Study Group</t>
  </si>
  <si>
    <t>(Joint Attendance of .11 / .15 / .16 Members)</t>
  </si>
  <si>
    <t>802 COEX</t>
  </si>
  <si>
    <t>802.11 Radio Regulatory Ad-Hoc Group</t>
  </si>
  <si>
    <t>IEEE / ETSI / MMAC 5 GHz Globalization Study Group</t>
  </si>
  <si>
    <t>802.11 / 802.15 JOINT MEETING</t>
  </si>
  <si>
    <t xml:space="preserve"> Hours</t>
  </si>
  <si>
    <t xml:space="preserve">TOTAL Session </t>
  </si>
  <si>
    <t xml:space="preserve">TOTAL Concurrent Work Time </t>
  </si>
  <si>
    <t xml:space="preserve">Optional Meeting Time Available </t>
  </si>
  <si>
    <t>HOURS PER 802.11 GROUP STATISTICS</t>
  </si>
  <si>
    <t>Optional Meeting Time &amp; Network Setup</t>
  </si>
  <si>
    <t>11/15/COEX CHAIRs</t>
  </si>
  <si>
    <t>7.8.3</t>
  </si>
  <si>
    <t>ROSDAHL</t>
  </si>
  <si>
    <t>8802.11-1999 ISO STANDARD ERRATA REQUIREMENT</t>
  </si>
  <si>
    <t>Review output of ETSI BRAN#23 &amp; formation of ETSI BRAN 5GHz Alignment Rapporteur Group</t>
  </si>
  <si>
    <t>Review future meeting dates</t>
  </si>
  <si>
    <t xml:space="preserve">Study Group </t>
  </si>
  <si>
    <t>Kolwaski</t>
  </si>
  <si>
    <t>Study group</t>
  </si>
  <si>
    <t>01/215 Presentation</t>
  </si>
  <si>
    <t>Larsson</t>
  </si>
  <si>
    <t>Choi/Gray et al.</t>
  </si>
  <si>
    <t>01/217 Presentation</t>
  </si>
  <si>
    <t>Hansen et al.</t>
  </si>
  <si>
    <t>01/XXX Presentation</t>
  </si>
  <si>
    <t>Myles et al.</t>
  </si>
  <si>
    <t>Selection Procedure Step 12 - Final Statement 01/215</t>
  </si>
  <si>
    <t>Selection Procedure Step 12 - Final Statement 01/217</t>
  </si>
  <si>
    <t>Selection Procedure Step 12 - 01/XXX</t>
  </si>
  <si>
    <t>Preparations for the next meeting, July 2001 in Portland</t>
  </si>
  <si>
    <t>Tentative AGENDA  - IEEE 802.11 Task Group F (IAPP)</t>
  </si>
  <si>
    <t>Bagby</t>
  </si>
  <si>
    <t>Admin stuff (prior minutes etc)</t>
  </si>
  <si>
    <t>TGF Draft 1, comment resolution</t>
  </si>
  <si>
    <t>RECESS</t>
  </si>
  <si>
    <t>Morning break time</t>
  </si>
  <si>
    <t>Wrap up, motions for plenary etc.</t>
  </si>
  <si>
    <t>ADJOURN for Week</t>
  </si>
  <si>
    <t>8802.11-1999 ISO Standard Errata Requirement</t>
  </si>
  <si>
    <t>Task Group E (MAC Enhancements - QoS)</t>
  </si>
  <si>
    <t>This graphic assumes that the TGE PAR (MAC Enhancements) will be confirmed by the SEC, and RevCom to split into two PARs - i.e. TGE (for QoS Only), and TGI (for Security)</t>
  </si>
  <si>
    <t>TASK GROUP E - MAC ENHANCEMENTS - QOS (JOHN F./ DUNCAN K.)</t>
  </si>
  <si>
    <t>TASK GROUP I - ENHANCED SECURITY MECHANISMS (DAVID H.)</t>
  </si>
  <si>
    <t>The following objectives assumes that the TGE PAR (MAC Enhancements) will be confirmed by the SEC, and RevCom to split</t>
  </si>
  <si>
    <t>Task Group I (Enhanced Security Mechanisms)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</si>
</sst>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</numFmts>
  <fonts count="107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0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sz val="40"/>
      <color indexed="8"/>
      <name val="Times New Roman"/>
      <family val="0"/>
    </font>
    <font>
      <sz val="32"/>
      <color indexed="8"/>
      <name val="Times New Roman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32"/>
      <color indexed="8"/>
      <name val="Times New Roman"/>
      <family val="1"/>
    </font>
    <font>
      <b/>
      <sz val="40"/>
      <color indexed="8"/>
      <name val="Times New Roman"/>
      <family val="1"/>
    </font>
    <font>
      <sz val="32"/>
      <name val="Arial"/>
      <family val="2"/>
    </font>
    <font>
      <b/>
      <sz val="44"/>
      <color indexed="2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color indexed="8"/>
      <name val="Courier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55"/>
      <name val="Arial"/>
      <family val="2"/>
    </font>
    <font>
      <b/>
      <u val="single"/>
      <sz val="14"/>
      <color indexed="5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23"/>
      <name val="Arial"/>
      <family val="2"/>
    </font>
    <font>
      <b/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sz val="18"/>
      <color indexed="23"/>
      <name val="Arial"/>
      <family val="2"/>
    </font>
    <font>
      <b/>
      <sz val="18"/>
      <color indexed="63"/>
      <name val="Arial"/>
      <family val="2"/>
    </font>
    <font>
      <b/>
      <sz val="18"/>
      <color indexed="14"/>
      <name val="Arial"/>
      <family val="2"/>
    </font>
    <font>
      <sz val="18"/>
      <color indexed="21"/>
      <name val="Arial"/>
      <family val="2"/>
    </font>
    <font>
      <sz val="18"/>
      <color indexed="63"/>
      <name val="Arial"/>
      <family val="2"/>
    </font>
    <font>
      <b/>
      <sz val="18"/>
      <color indexed="50"/>
      <name val="Arial"/>
      <family val="2"/>
    </font>
    <font>
      <b/>
      <sz val="18"/>
      <color indexed="17"/>
      <name val="Arial"/>
      <family val="2"/>
    </font>
    <font>
      <sz val="18"/>
      <color indexed="54"/>
      <name val="Arial"/>
      <family val="2"/>
    </font>
    <font>
      <b/>
      <sz val="18"/>
      <color indexed="55"/>
      <name val="Arial"/>
      <family val="2"/>
    </font>
    <font>
      <b/>
      <sz val="18"/>
      <color indexed="61"/>
      <name val="Arial"/>
      <family val="2"/>
    </font>
    <font>
      <sz val="16"/>
      <name val="Arial"/>
      <family val="2"/>
    </font>
    <font>
      <b/>
      <sz val="14"/>
      <color indexed="50"/>
      <name val="Arial"/>
      <family val="2"/>
    </font>
    <font>
      <sz val="10"/>
      <color indexed="8"/>
      <name val="Arial"/>
      <family val="2"/>
    </font>
    <font>
      <b/>
      <sz val="16"/>
      <color indexed="57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sz val="36"/>
      <color indexed="21"/>
      <name val="Arial"/>
      <family val="2"/>
    </font>
    <font>
      <b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16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4"/>
      <color indexed="41"/>
      <name val="Arial"/>
      <family val="2"/>
    </font>
    <font>
      <b/>
      <sz val="10"/>
      <color indexed="9"/>
      <name val="Times New Roman"/>
      <family val="1"/>
    </font>
    <font>
      <sz val="12"/>
      <color indexed="63"/>
      <name val="Arial"/>
      <family val="2"/>
    </font>
    <font>
      <sz val="10"/>
      <color indexed="63"/>
      <name val="Arial"/>
      <family val="2"/>
    </font>
    <font>
      <u val="single"/>
      <sz val="12"/>
      <color indexed="63"/>
      <name val="Arial"/>
      <family val="2"/>
    </font>
    <font>
      <b/>
      <sz val="10"/>
      <color indexed="47"/>
      <name val="Times New Roman"/>
      <family val="1"/>
    </font>
    <font>
      <b/>
      <sz val="12"/>
      <name val="Courier"/>
      <family val="0"/>
    </font>
    <font>
      <sz val="12"/>
      <name val="Times New Roman"/>
      <family val="1"/>
    </font>
    <font>
      <sz val="8"/>
      <name val="Arial"/>
      <family val="2"/>
    </font>
    <font>
      <b/>
      <u val="single"/>
      <sz val="10"/>
      <color indexed="17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6"/>
      <color indexed="10"/>
      <name val="Arial"/>
      <family val="2"/>
    </font>
    <font>
      <u val="single"/>
      <sz val="9"/>
      <color indexed="63"/>
      <name val="Arial"/>
      <family val="2"/>
    </font>
    <font>
      <sz val="9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164" fontId="11" fillId="0" borderId="0" xfId="21" applyNumberFormat="1" applyFont="1" applyAlignment="1" applyProtection="1">
      <alignment horizontal="left"/>
      <protection/>
    </xf>
    <xf numFmtId="164" fontId="11" fillId="0" borderId="0" xfId="22" applyFont="1">
      <alignment/>
      <protection/>
    </xf>
    <xf numFmtId="164" fontId="12" fillId="0" borderId="0" xfId="22">
      <alignment/>
      <protection/>
    </xf>
    <xf numFmtId="164" fontId="10" fillId="0" borderId="0" xfId="22" applyNumberFormat="1" applyFont="1" applyFill="1" applyAlignment="1" applyProtection="1">
      <alignment horizontal="left"/>
      <protection/>
    </xf>
    <xf numFmtId="164" fontId="11" fillId="0" borderId="0" xfId="22" applyNumberFormat="1" applyFont="1" applyProtection="1">
      <alignment/>
      <protection/>
    </xf>
    <xf numFmtId="168" fontId="11" fillId="0" borderId="0" xfId="22" applyNumberFormat="1" applyFont="1" applyProtection="1">
      <alignment/>
      <protection/>
    </xf>
    <xf numFmtId="164" fontId="10" fillId="0" borderId="0" xfId="22" applyNumberFormat="1" applyFont="1" applyFill="1" applyAlignment="1" applyProtection="1">
      <alignment horizontal="left" indent="1"/>
      <protection/>
    </xf>
    <xf numFmtId="164" fontId="11" fillId="0" borderId="0" xfId="22" applyFont="1" applyAlignment="1">
      <alignment horizontal="left" indent="1"/>
      <protection/>
    </xf>
    <xf numFmtId="49" fontId="10" fillId="0" borderId="0" xfId="22" applyNumberFormat="1" applyFont="1" applyFill="1" applyAlignment="1" applyProtection="1" quotePrefix="1">
      <alignment horizontal="left"/>
      <protection/>
    </xf>
    <xf numFmtId="164" fontId="11" fillId="0" borderId="0" xfId="22" applyNumberFormat="1" applyFont="1" applyAlignment="1" applyProtection="1">
      <alignment horizontal="left"/>
      <protection/>
    </xf>
    <xf numFmtId="49" fontId="10" fillId="0" borderId="0" xfId="22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 quotePrefix="1">
      <alignment horizontal="left" indent="1"/>
    </xf>
    <xf numFmtId="0" fontId="18" fillId="0" borderId="0" xfId="0" applyFont="1" applyAlignment="1">
      <alignment/>
    </xf>
    <xf numFmtId="164" fontId="11" fillId="0" borderId="0" xfId="22" applyNumberFormat="1" applyFont="1" applyFill="1" applyAlignment="1" applyProtection="1">
      <alignment horizontal="left"/>
      <protection/>
    </xf>
    <xf numFmtId="164" fontId="11" fillId="0" borderId="0" xfId="22" applyNumberFormat="1" applyFont="1" applyFill="1" applyAlignment="1" applyProtection="1">
      <alignment horizontal="left" indent="1"/>
      <protection/>
    </xf>
    <xf numFmtId="164" fontId="12" fillId="0" borderId="0" xfId="22" applyFont="1">
      <alignment/>
      <protection/>
    </xf>
    <xf numFmtId="49" fontId="11" fillId="0" borderId="0" xfId="22" applyNumberFormat="1" applyFont="1" applyFill="1" applyAlignment="1" applyProtection="1" quotePrefix="1">
      <alignment horizontal="left"/>
      <protection/>
    </xf>
    <xf numFmtId="2" fontId="11" fillId="0" borderId="0" xfId="22" applyNumberFormat="1" applyFont="1" applyFill="1" applyAlignment="1" applyProtection="1">
      <alignment horizontal="left"/>
      <protection/>
    </xf>
    <xf numFmtId="0" fontId="17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 quotePrefix="1">
      <alignment horizontal="left" indent="1"/>
    </xf>
    <xf numFmtId="164" fontId="27" fillId="0" borderId="0" xfId="22" applyNumberFormat="1" applyFont="1" applyFill="1" applyAlignment="1" applyProtection="1">
      <alignment horizontal="left" indent="1"/>
      <protection/>
    </xf>
    <xf numFmtId="164" fontId="27" fillId="0" borderId="0" xfId="22" applyFont="1">
      <alignment/>
      <protection/>
    </xf>
    <xf numFmtId="2" fontId="10" fillId="0" borderId="0" xfId="22" applyNumberFormat="1" applyFont="1" applyFill="1" applyAlignment="1" applyProtection="1">
      <alignment horizontal="left"/>
      <protection/>
    </xf>
    <xf numFmtId="164" fontId="10" fillId="0" borderId="0" xfId="22" applyFont="1">
      <alignment/>
      <protection/>
    </xf>
    <xf numFmtId="164" fontId="10" fillId="0" borderId="0" xfId="22" applyNumberFormat="1" applyFont="1" applyProtection="1">
      <alignment/>
      <protection/>
    </xf>
    <xf numFmtId="168" fontId="10" fillId="0" borderId="0" xfId="22" applyNumberFormat="1" applyFont="1" applyProtection="1">
      <alignment/>
      <protection/>
    </xf>
    <xf numFmtId="164" fontId="28" fillId="0" borderId="0" xfId="22" applyFont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2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 wrapText="1"/>
    </xf>
    <xf numFmtId="0" fontId="32" fillId="4" borderId="7" xfId="0" applyFont="1" applyFill="1" applyBorder="1" applyAlignment="1">
      <alignment horizontal="center" wrapText="1"/>
    </xf>
    <xf numFmtId="0" fontId="32" fillId="4" borderId="8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 wrapText="1"/>
    </xf>
    <xf numFmtId="0" fontId="34" fillId="4" borderId="12" xfId="0" applyFont="1" applyFill="1" applyBorder="1" applyAlignment="1">
      <alignment horizontal="center" wrapText="1"/>
    </xf>
    <xf numFmtId="0" fontId="1" fillId="3" borderId="4" xfId="0" applyFont="1" applyFill="1" applyBorder="1" applyAlignment="1" quotePrefix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72" fillId="3" borderId="4" xfId="0" applyFont="1" applyFill="1" applyBorder="1" applyAlignment="1">
      <alignment horizontal="center" wrapText="1"/>
    </xf>
    <xf numFmtId="0" fontId="32" fillId="4" borderId="4" xfId="0" applyFont="1" applyFill="1" applyBorder="1" applyAlignment="1">
      <alignment horizontal="center"/>
    </xf>
    <xf numFmtId="0" fontId="44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0" xfId="0" applyFont="1" applyAlignment="1">
      <alignment/>
    </xf>
    <xf numFmtId="0" fontId="78" fillId="0" borderId="0" xfId="0" applyFont="1" applyAlignment="1">
      <alignment/>
    </xf>
    <xf numFmtId="0" fontId="30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170" fontId="32" fillId="5" borderId="2" xfId="0" applyNumberFormat="1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164" fontId="89" fillId="0" borderId="0" xfId="21" applyFont="1">
      <alignment/>
      <protection/>
    </xf>
    <xf numFmtId="164" fontId="11" fillId="0" borderId="0" xfId="21" applyFont="1">
      <alignment/>
      <protection/>
    </xf>
    <xf numFmtId="164" fontId="10" fillId="0" borderId="0" xfId="21" applyNumberFormat="1" applyFont="1" applyFill="1" applyAlignment="1" applyProtection="1">
      <alignment horizontal="left"/>
      <protection/>
    </xf>
    <xf numFmtId="164" fontId="11" fillId="0" borderId="0" xfId="21" applyNumberFormat="1" applyFont="1" applyProtection="1">
      <alignment/>
      <protection/>
    </xf>
    <xf numFmtId="168" fontId="11" fillId="0" borderId="0" xfId="21" applyNumberFormat="1" applyFont="1" applyProtection="1">
      <alignment/>
      <protection/>
    </xf>
    <xf numFmtId="164" fontId="10" fillId="0" borderId="0" xfId="21" applyNumberFormat="1" applyFont="1" applyFill="1" applyAlignment="1" applyProtection="1" quotePrefix="1">
      <alignment horizontal="left"/>
      <protection/>
    </xf>
    <xf numFmtId="164" fontId="11" fillId="0" borderId="0" xfId="21" applyNumberFormat="1" applyFont="1" applyAlignment="1" applyProtection="1" quotePrefix="1">
      <alignment horizontal="left"/>
      <protection/>
    </xf>
    <xf numFmtId="164" fontId="11" fillId="0" borderId="0" xfId="21" applyFont="1" applyAlignment="1">
      <alignment horizontal="left"/>
      <protection/>
    </xf>
    <xf numFmtId="49" fontId="10" fillId="0" borderId="0" xfId="21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 horizontal="left"/>
      <protection/>
    </xf>
    <xf numFmtId="164" fontId="11" fillId="0" borderId="0" xfId="21" applyNumberFormat="1" applyFont="1" applyAlignment="1" applyProtection="1">
      <alignment horizontal="left" indent="1"/>
      <protection/>
    </xf>
    <xf numFmtId="164" fontId="11" fillId="0" borderId="0" xfId="21" applyFont="1" quotePrefix="1">
      <alignment/>
      <protection/>
    </xf>
    <xf numFmtId="49" fontId="10" fillId="0" borderId="0" xfId="21" applyNumberFormat="1" applyFont="1" applyFill="1" applyAlignment="1" applyProtection="1" quotePrefix="1">
      <alignment horizontal="left"/>
      <protection/>
    </xf>
    <xf numFmtId="174" fontId="89" fillId="0" borderId="0" xfId="21" applyNumberFormat="1" applyFont="1">
      <alignment/>
      <protection/>
    </xf>
    <xf numFmtId="0" fontId="41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3" fillId="0" borderId="0" xfId="0" applyFont="1" applyAlignment="1" quotePrefix="1">
      <alignment horizontal="left" indent="1"/>
    </xf>
    <xf numFmtId="0" fontId="18" fillId="0" borderId="0" xfId="0" applyFont="1" applyAlignment="1">
      <alignment horizontal="left"/>
    </xf>
    <xf numFmtId="164" fontId="88" fillId="0" borderId="0" xfId="21" applyNumberFormat="1" applyFont="1" applyFill="1" applyAlignment="1" applyProtection="1">
      <alignment horizontal="left"/>
      <protection/>
    </xf>
    <xf numFmtId="0" fontId="90" fillId="0" borderId="0" xfId="0" applyFont="1" applyAlignment="1">
      <alignment/>
    </xf>
    <xf numFmtId="0" fontId="29" fillId="7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0" fillId="8" borderId="16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50" fillId="8" borderId="16" xfId="0" applyFont="1" applyFill="1" applyBorder="1" applyAlignment="1" quotePrefix="1">
      <alignment horizontal="center" vertical="center" wrapText="1"/>
    </xf>
    <xf numFmtId="0" fontId="51" fillId="4" borderId="16" xfId="0" applyFont="1" applyFill="1" applyBorder="1" applyAlignment="1">
      <alignment horizontal="center" vertical="center"/>
    </xf>
    <xf numFmtId="0" fontId="51" fillId="7" borderId="16" xfId="0" applyFont="1" applyFill="1" applyBorder="1" applyAlignment="1" quotePrefix="1">
      <alignment horizontal="center" vertical="center" wrapText="1"/>
    </xf>
    <xf numFmtId="0" fontId="51" fillId="3" borderId="16" xfId="0" applyFont="1" applyFill="1" applyBorder="1" applyAlignment="1">
      <alignment horizontal="center" vertical="center" wrapText="1"/>
    </xf>
    <xf numFmtId="0" fontId="50" fillId="8" borderId="17" xfId="0" applyFont="1" applyFill="1" applyBorder="1" applyAlignment="1">
      <alignment horizontal="center" vertical="center" wrapText="1"/>
    </xf>
    <xf numFmtId="0" fontId="50" fillId="8" borderId="13" xfId="0" applyFont="1" applyFill="1" applyBorder="1" applyAlignment="1">
      <alignment horizontal="center" vertical="center" wrapText="1"/>
    </xf>
    <xf numFmtId="0" fontId="50" fillId="8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3" fillId="6" borderId="0" xfId="0" applyFont="1" applyFill="1" applyBorder="1" applyAlignment="1">
      <alignment horizontal="center" vertical="center"/>
    </xf>
    <xf numFmtId="170" fontId="87" fillId="2" borderId="0" xfId="0" applyNumberFormat="1" applyFont="1" applyFill="1" applyBorder="1" applyAlignment="1">
      <alignment horizontal="center" vertical="center"/>
    </xf>
    <xf numFmtId="172" fontId="87" fillId="2" borderId="0" xfId="0" applyNumberFormat="1" applyFont="1" applyFill="1" applyBorder="1" applyAlignment="1" applyProtection="1">
      <alignment horizontal="center" vertical="center"/>
      <protection/>
    </xf>
    <xf numFmtId="172" fontId="83" fillId="5" borderId="2" xfId="0" applyNumberFormat="1" applyFont="1" applyFill="1" applyBorder="1" applyAlignment="1" applyProtection="1">
      <alignment horizontal="center" vertical="center"/>
      <protection/>
    </xf>
    <xf numFmtId="0" fontId="32" fillId="2" borderId="13" xfId="0" applyFont="1" applyFill="1" applyBorder="1" applyAlignment="1">
      <alignment horizontal="right" vertical="center"/>
    </xf>
    <xf numFmtId="0" fontId="32" fillId="2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170" fontId="32" fillId="2" borderId="0" xfId="0" applyNumberFormat="1" applyFont="1" applyFill="1" applyBorder="1" applyAlignment="1">
      <alignment horizontal="center" vertical="center"/>
    </xf>
    <xf numFmtId="164" fontId="88" fillId="0" borderId="0" xfId="21" applyNumberFormat="1" applyFont="1" applyFill="1" applyAlignment="1" applyProtection="1" quotePrefix="1">
      <alignment horizontal="center"/>
      <protection/>
    </xf>
    <xf numFmtId="164" fontId="2" fillId="0" borderId="0" xfId="21" applyFont="1" applyAlignment="1">
      <alignment horizontal="center" vertical="top"/>
      <protection/>
    </xf>
    <xf numFmtId="164" fontId="2" fillId="0" borderId="0" xfId="21" applyFont="1" applyAlignment="1" quotePrefix="1">
      <alignment horizontal="center" vertical="top"/>
      <protection/>
    </xf>
    <xf numFmtId="0" fontId="35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vertical="center"/>
    </xf>
    <xf numFmtId="0" fontId="32" fillId="2" borderId="23" xfId="0" applyFont="1" applyFill="1" applyBorder="1" applyAlignment="1">
      <alignment vertical="center"/>
    </xf>
    <xf numFmtId="0" fontId="32" fillId="2" borderId="24" xfId="0" applyFont="1" applyFill="1" applyBorder="1" applyAlignment="1">
      <alignment vertical="center"/>
    </xf>
    <xf numFmtId="0" fontId="33" fillId="2" borderId="13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32" fillId="2" borderId="21" xfId="0" applyFont="1" applyFill="1" applyBorder="1" applyAlignment="1">
      <alignment vertical="center"/>
    </xf>
    <xf numFmtId="0" fontId="32" fillId="2" borderId="13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10" fontId="44" fillId="2" borderId="0" xfId="0" applyNumberFormat="1" applyFont="1" applyFill="1" applyBorder="1" applyAlignment="1" applyProtection="1">
      <alignment horizontal="right" vertical="center"/>
      <protection/>
    </xf>
    <xf numFmtId="10" fontId="44" fillId="2" borderId="21" xfId="0" applyNumberFormat="1" applyFont="1" applyFill="1" applyBorder="1" applyAlignment="1" applyProtection="1">
      <alignment horizontal="right" vertical="center"/>
      <protection/>
    </xf>
    <xf numFmtId="10" fontId="40" fillId="2" borderId="0" xfId="0" applyNumberFormat="1" applyFont="1" applyFill="1" applyBorder="1" applyAlignment="1" applyProtection="1">
      <alignment horizontal="right" vertical="center"/>
      <protection/>
    </xf>
    <xf numFmtId="10" fontId="40" fillId="2" borderId="21" xfId="0" applyNumberFormat="1" applyFont="1" applyFill="1" applyBorder="1" applyAlignment="1" applyProtection="1">
      <alignment horizontal="right" vertical="center"/>
      <protection/>
    </xf>
    <xf numFmtId="10" fontId="46" fillId="2" borderId="0" xfId="0" applyNumberFormat="1" applyFont="1" applyFill="1" applyBorder="1" applyAlignment="1" applyProtection="1">
      <alignment horizontal="right" vertical="center"/>
      <protection/>
    </xf>
    <xf numFmtId="10" fontId="46" fillId="2" borderId="21" xfId="0" applyNumberFormat="1" applyFont="1" applyFill="1" applyBorder="1" applyAlignment="1" applyProtection="1">
      <alignment horizontal="right" vertical="center"/>
      <protection/>
    </xf>
    <xf numFmtId="10" fontId="42" fillId="2" borderId="0" xfId="0" applyNumberFormat="1" applyFont="1" applyFill="1" applyBorder="1" applyAlignment="1" applyProtection="1">
      <alignment horizontal="right" vertical="center"/>
      <protection/>
    </xf>
    <xf numFmtId="10" fontId="42" fillId="2" borderId="21" xfId="0" applyNumberFormat="1" applyFont="1" applyFill="1" applyBorder="1" applyAlignment="1" applyProtection="1">
      <alignment horizontal="right" vertical="center"/>
      <protection/>
    </xf>
    <xf numFmtId="10" fontId="47" fillId="2" borderId="0" xfId="0" applyNumberFormat="1" applyFont="1" applyFill="1" applyBorder="1" applyAlignment="1" applyProtection="1">
      <alignment horizontal="right" vertical="center"/>
      <protection/>
    </xf>
    <xf numFmtId="10" fontId="47" fillId="2" borderId="21" xfId="0" applyNumberFormat="1" applyFont="1" applyFill="1" applyBorder="1" applyAlignment="1" applyProtection="1">
      <alignment horizontal="right" vertical="center"/>
      <protection/>
    </xf>
    <xf numFmtId="10" fontId="37" fillId="2" borderId="0" xfId="0" applyNumberFormat="1" applyFont="1" applyFill="1" applyBorder="1" applyAlignment="1" applyProtection="1">
      <alignment horizontal="right" vertical="center"/>
      <protection/>
    </xf>
    <xf numFmtId="10" fontId="37" fillId="2" borderId="21" xfId="0" applyNumberFormat="1" applyFont="1" applyFill="1" applyBorder="1" applyAlignment="1" applyProtection="1">
      <alignment horizontal="right" vertical="center"/>
      <protection/>
    </xf>
    <xf numFmtId="10" fontId="38" fillId="2" borderId="0" xfId="0" applyNumberFormat="1" applyFont="1" applyFill="1" applyBorder="1" applyAlignment="1" applyProtection="1">
      <alignment horizontal="right" vertical="center"/>
      <protection/>
    </xf>
    <xf numFmtId="10" fontId="38" fillId="2" borderId="21" xfId="0" applyNumberFormat="1" applyFont="1" applyFill="1" applyBorder="1" applyAlignment="1" applyProtection="1">
      <alignment horizontal="right" vertical="center"/>
      <protection/>
    </xf>
    <xf numFmtId="10" fontId="48" fillId="2" borderId="0" xfId="0" applyNumberFormat="1" applyFont="1" applyFill="1" applyBorder="1" applyAlignment="1" applyProtection="1">
      <alignment horizontal="right" vertical="center"/>
      <protection/>
    </xf>
    <xf numFmtId="10" fontId="48" fillId="2" borderId="21" xfId="0" applyNumberFormat="1" applyFont="1" applyFill="1" applyBorder="1" applyAlignment="1" applyProtection="1">
      <alignment horizontal="right" vertical="center"/>
      <protection/>
    </xf>
    <xf numFmtId="10" fontId="45" fillId="2" borderId="0" xfId="0" applyNumberFormat="1" applyFont="1" applyFill="1" applyBorder="1" applyAlignment="1">
      <alignment vertical="center"/>
    </xf>
    <xf numFmtId="10" fontId="45" fillId="2" borderId="21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left" vertical="center"/>
    </xf>
    <xf numFmtId="170" fontId="32" fillId="2" borderId="0" xfId="0" applyNumberFormat="1" applyFont="1" applyFill="1" applyBorder="1" applyAlignment="1">
      <alignment vertical="center"/>
    </xf>
    <xf numFmtId="172" fontId="4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32" fillId="2" borderId="25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2" fillId="2" borderId="0" xfId="0" applyFont="1" applyFill="1" applyBorder="1" applyAlignment="1">
      <alignment horizontal="right" vertical="center"/>
    </xf>
    <xf numFmtId="0" fontId="32" fillId="2" borderId="18" xfId="0" applyFont="1" applyFill="1" applyBorder="1" applyAlignment="1">
      <alignment vertical="center"/>
    </xf>
    <xf numFmtId="0" fontId="32" fillId="2" borderId="26" xfId="0" applyFont="1" applyFill="1" applyBorder="1" applyAlignment="1">
      <alignment vertical="center"/>
    </xf>
    <xf numFmtId="0" fontId="32" fillId="2" borderId="27" xfId="0" applyFont="1" applyFill="1" applyBorder="1" applyAlignment="1">
      <alignment vertical="center"/>
    </xf>
    <xf numFmtId="0" fontId="33" fillId="6" borderId="23" xfId="0" applyFont="1" applyFill="1" applyBorder="1" applyAlignment="1">
      <alignment horizontal="left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2" fillId="6" borderId="26" xfId="0" applyFont="1" applyFill="1" applyBorder="1" applyAlignment="1">
      <alignment vertical="center"/>
    </xf>
    <xf numFmtId="0" fontId="32" fillId="6" borderId="27" xfId="0" applyFont="1" applyFill="1" applyBorder="1" applyAlignment="1">
      <alignment vertical="center"/>
    </xf>
    <xf numFmtId="0" fontId="30" fillId="9" borderId="22" xfId="0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24" xfId="0" applyFont="1" applyFill="1" applyBorder="1" applyAlignment="1">
      <alignment vertical="center"/>
    </xf>
    <xf numFmtId="0" fontId="30" fillId="9" borderId="13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 wrapText="1"/>
    </xf>
    <xf numFmtId="0" fontId="1" fillId="9" borderId="21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0" fontId="32" fillId="9" borderId="13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1" fillId="9" borderId="26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32" fillId="3" borderId="23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3" borderId="21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center"/>
    </xf>
    <xf numFmtId="18" fontId="94" fillId="0" borderId="0" xfId="21" applyNumberFormat="1" applyFont="1" applyProtection="1">
      <alignment/>
      <protection/>
    </xf>
    <xf numFmtId="18" fontId="11" fillId="0" borderId="0" xfId="21" applyNumberFormat="1" applyFont="1" applyProtection="1">
      <alignment/>
      <protection/>
    </xf>
    <xf numFmtId="18" fontId="89" fillId="0" borderId="0" xfId="21" applyNumberFormat="1" applyFont="1">
      <alignment/>
      <protection/>
    </xf>
    <xf numFmtId="164" fontId="10" fillId="0" borderId="0" xfId="21" applyNumberFormat="1" applyFont="1" applyFill="1" applyBorder="1" applyAlignment="1" applyProtection="1">
      <alignment horizontal="left"/>
      <protection/>
    </xf>
    <xf numFmtId="164" fontId="11" fillId="0" borderId="0" xfId="21" applyFont="1" applyBorder="1">
      <alignment/>
      <protection/>
    </xf>
    <xf numFmtId="164" fontId="11" fillId="0" borderId="0" xfId="21" applyNumberFormat="1" applyFont="1" applyFill="1" applyBorder="1" applyAlignment="1" applyProtection="1">
      <alignment horizontal="left"/>
      <protection/>
    </xf>
    <xf numFmtId="164" fontId="11" fillId="0" borderId="0" xfId="21" applyNumberFormat="1" applyFont="1" applyBorder="1" applyProtection="1">
      <alignment/>
      <protection/>
    </xf>
    <xf numFmtId="18" fontId="11" fillId="0" borderId="0" xfId="21" applyNumberFormat="1" applyFont="1" applyBorder="1" applyAlignment="1" applyProtection="1">
      <alignment horizontal="right"/>
      <protection/>
    </xf>
    <xf numFmtId="164" fontId="10" fillId="0" borderId="0" xfId="21" applyNumberFormat="1" applyFont="1" applyFill="1" applyBorder="1" applyAlignment="1" applyProtection="1" quotePrefix="1">
      <alignment horizontal="left"/>
      <protection/>
    </xf>
    <xf numFmtId="164" fontId="11" fillId="0" borderId="0" xfId="21" applyNumberFormat="1" applyFont="1" applyBorder="1" applyAlignment="1" applyProtection="1">
      <alignment horizontal="left"/>
      <protection/>
    </xf>
    <xf numFmtId="49" fontId="10" fillId="0" borderId="0" xfId="21" applyNumberFormat="1" applyFont="1" applyFill="1" applyBorder="1" applyAlignment="1" applyProtection="1">
      <alignment horizontal="left"/>
      <protection/>
    </xf>
    <xf numFmtId="164" fontId="11" fillId="0" borderId="0" xfId="21" applyFont="1" applyBorder="1" applyAlignment="1">
      <alignment horizontal="left"/>
      <protection/>
    </xf>
    <xf numFmtId="164" fontId="11" fillId="0" borderId="0" xfId="21" applyNumberFormat="1" applyFont="1" applyBorder="1" applyAlignment="1" applyProtection="1">
      <alignment horizontal="left" wrapText="1"/>
      <protection/>
    </xf>
    <xf numFmtId="164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21" applyNumberFormat="1" applyFont="1" applyFill="1" applyBorder="1" applyAlignment="1" applyProtection="1" quotePrefix="1">
      <alignment horizontal="left"/>
      <protection/>
    </xf>
    <xf numFmtId="164" fontId="89" fillId="0" borderId="0" xfId="21" applyFont="1" applyBorder="1">
      <alignment/>
      <protection/>
    </xf>
    <xf numFmtId="18" fontId="94" fillId="0" borderId="0" xfId="21" applyNumberFormat="1" applyFont="1" applyBorder="1" applyProtection="1">
      <alignment/>
      <protection/>
    </xf>
    <xf numFmtId="0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Border="1" applyAlignment="1" applyProtection="1">
      <alignment/>
      <protection/>
    </xf>
    <xf numFmtId="18" fontId="11" fillId="0" borderId="0" xfId="0" applyNumberFormat="1" applyFont="1" applyBorder="1" applyAlignment="1" applyProtection="1">
      <alignment horizontal="right"/>
      <protection/>
    </xf>
    <xf numFmtId="164" fontId="11" fillId="0" borderId="0" xfId="21" applyNumberFormat="1" applyFont="1" applyBorder="1" applyAlignment="1" applyProtection="1">
      <alignment horizontal="left" indent="1"/>
      <protection/>
    </xf>
    <xf numFmtId="18" fontId="89" fillId="0" borderId="0" xfId="21" applyNumberFormat="1" applyFont="1" applyBorder="1">
      <alignment/>
      <protection/>
    </xf>
    <xf numFmtId="164" fontId="11" fillId="0" borderId="0" xfId="21" applyFont="1" applyBorder="1" applyAlignment="1">
      <alignment horizontal="left" indent="1"/>
      <protection/>
    </xf>
    <xf numFmtId="164" fontId="10" fillId="0" borderId="0" xfId="21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96" fillId="0" borderId="0" xfId="0" applyFont="1" applyAlignment="1">
      <alignment/>
    </xf>
    <xf numFmtId="0" fontId="95" fillId="0" borderId="0" xfId="0" applyFont="1" applyAlignment="1">
      <alignment/>
    </xf>
    <xf numFmtId="0" fontId="97" fillId="0" borderId="0" xfId="0" applyFont="1" applyAlignment="1">
      <alignment/>
    </xf>
    <xf numFmtId="183" fontId="11" fillId="0" borderId="0" xfId="21" applyNumberFormat="1" applyFont="1" applyBorder="1" applyAlignment="1" applyProtection="1">
      <alignment horizontal="right"/>
      <protection/>
    </xf>
    <xf numFmtId="164" fontId="11" fillId="0" borderId="0" xfId="21" applyFont="1" applyBorder="1" applyAlignment="1">
      <alignment horizontal="right"/>
      <protection/>
    </xf>
    <xf numFmtId="164" fontId="88" fillId="0" borderId="0" xfId="21" applyNumberFormat="1" applyFont="1" applyFill="1" applyBorder="1" applyAlignment="1" applyProtection="1" quotePrefix="1">
      <alignment horizontal="center"/>
      <protection/>
    </xf>
    <xf numFmtId="164" fontId="2" fillId="0" borderId="0" xfId="21" applyFont="1" applyBorder="1" applyAlignment="1">
      <alignment horizontal="center" vertical="top"/>
      <protection/>
    </xf>
    <xf numFmtId="164" fontId="2" fillId="0" borderId="0" xfId="21" applyFont="1" applyBorder="1" applyAlignment="1" quotePrefix="1">
      <alignment horizontal="center" vertical="top"/>
      <protection/>
    </xf>
    <xf numFmtId="164" fontId="11" fillId="0" borderId="0" xfId="21" applyNumberFormat="1" applyFont="1" applyBorder="1" applyAlignment="1" applyProtection="1" quotePrefix="1">
      <alignment horizontal="left"/>
      <protection/>
    </xf>
    <xf numFmtId="183" fontId="1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83" fontId="94" fillId="0" borderId="0" xfId="21" applyNumberFormat="1" applyFont="1" applyBorder="1" applyProtection="1">
      <alignment/>
      <protection/>
    </xf>
    <xf numFmtId="183" fontId="11" fillId="0" borderId="0" xfId="21" applyNumberFormat="1" applyFont="1" applyBorder="1" applyProtection="1">
      <alignment/>
      <protection/>
    </xf>
    <xf numFmtId="183" fontId="89" fillId="0" borderId="0" xfId="21" applyNumberFormat="1" applyFont="1" applyBorder="1">
      <alignment/>
      <protection/>
    </xf>
    <xf numFmtId="0" fontId="11" fillId="0" borderId="0" xfId="0" applyFont="1" applyAlignment="1">
      <alignment/>
    </xf>
    <xf numFmtId="20" fontId="90" fillId="0" borderId="0" xfId="0" applyNumberFormat="1" applyFont="1" applyAlignment="1">
      <alignment/>
    </xf>
    <xf numFmtId="164" fontId="10" fillId="0" borderId="0" xfId="21" applyNumberFormat="1" applyFont="1" applyFill="1" applyAlignment="1" applyProtection="1">
      <alignment horizontal="left" indent="1"/>
      <protection/>
    </xf>
    <xf numFmtId="168" fontId="94" fillId="0" borderId="0" xfId="21" applyNumberFormat="1" applyFo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164" fontId="11" fillId="0" borderId="0" xfId="21" applyFont="1" applyAlignment="1">
      <alignment horizontal="left" indent="1"/>
      <protection/>
    </xf>
    <xf numFmtId="164" fontId="10" fillId="0" borderId="0" xfId="0" applyNumberFormat="1" applyFont="1" applyFill="1" applyAlignment="1" applyProtection="1" quotePrefix="1">
      <alignment horizontal="left"/>
      <protection/>
    </xf>
    <xf numFmtId="164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Fill="1" applyAlignment="1" applyProtection="1">
      <alignment horizontal="left" indent="1"/>
      <protection/>
    </xf>
    <xf numFmtId="168" fontId="10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left"/>
    </xf>
    <xf numFmtId="168" fontId="94" fillId="0" borderId="0" xfId="0" applyNumberFormat="1" applyFont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 indent="2"/>
      <protection/>
    </xf>
    <xf numFmtId="164" fontId="10" fillId="0" borderId="0" xfId="0" applyNumberFormat="1" applyFont="1" applyFill="1" applyAlignment="1" applyProtection="1">
      <alignment horizontal="left" vertical="top"/>
      <protection/>
    </xf>
    <xf numFmtId="0" fontId="11" fillId="0" borderId="0" xfId="0" applyFont="1" applyAlignment="1">
      <alignment vertical="top"/>
    </xf>
    <xf numFmtId="164" fontId="10" fillId="0" borderId="0" xfId="0" applyNumberFormat="1" applyFont="1" applyFill="1" applyAlignment="1" applyProtection="1">
      <alignment horizontal="left" vertical="top" wrapText="1" indent="1"/>
      <protection/>
    </xf>
    <xf numFmtId="164" fontId="11" fillId="0" borderId="0" xfId="0" applyNumberFormat="1" applyFont="1" applyAlignment="1" applyProtection="1">
      <alignment vertical="top"/>
      <protection/>
    </xf>
    <xf numFmtId="168" fontId="11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164" fontId="10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left" indent="1"/>
    </xf>
    <xf numFmtId="0" fontId="73" fillId="0" borderId="0" xfId="0" applyFont="1" applyAlignment="1">
      <alignment/>
    </xf>
    <xf numFmtId="0" fontId="11" fillId="0" borderId="0" xfId="0" applyFont="1" applyAlignment="1">
      <alignment horizontal="right"/>
    </xf>
    <xf numFmtId="0" fontId="73" fillId="0" borderId="0" xfId="0" applyFont="1" applyAlignment="1">
      <alignment/>
    </xf>
    <xf numFmtId="164" fontId="73" fillId="0" borderId="0" xfId="22" applyFont="1">
      <alignment/>
      <protection/>
    </xf>
    <xf numFmtId="168" fontId="98" fillId="0" borderId="0" xfId="22" applyNumberFormat="1" applyFont="1" applyProtection="1">
      <alignment/>
      <protection/>
    </xf>
    <xf numFmtId="164" fontId="2" fillId="0" borderId="0" xfId="22" applyFont="1">
      <alignment/>
      <protection/>
    </xf>
    <xf numFmtId="164" fontId="99" fillId="0" borderId="0" xfId="22" applyFont="1">
      <alignment/>
      <protection/>
    </xf>
    <xf numFmtId="164" fontId="100" fillId="0" borderId="0" xfId="22" applyFont="1">
      <alignment/>
      <protection/>
    </xf>
    <xf numFmtId="164" fontId="10" fillId="0" borderId="0" xfId="22" applyNumberFormat="1" applyFont="1" applyFill="1" applyAlignment="1" applyProtection="1" quotePrefix="1">
      <alignment horizontal="left"/>
      <protection/>
    </xf>
    <xf numFmtId="164" fontId="10" fillId="0" borderId="0" xfId="22" applyNumberFormat="1" applyFont="1" applyFill="1" applyAlignment="1" applyProtection="1">
      <alignment horizontal="left" wrapText="1"/>
      <protection/>
    </xf>
    <xf numFmtId="0" fontId="18" fillId="0" borderId="0" xfId="0" applyFont="1" applyAlignment="1" quotePrefix="1">
      <alignment horizontal="left"/>
    </xf>
    <xf numFmtId="164" fontId="89" fillId="0" borderId="11" xfId="21" applyFont="1" applyBorder="1">
      <alignment/>
      <protection/>
    </xf>
    <xf numFmtId="164" fontId="11" fillId="0" borderId="11" xfId="21" applyFont="1" applyBorder="1">
      <alignment/>
      <protection/>
    </xf>
    <xf numFmtId="164" fontId="12" fillId="0" borderId="11" xfId="22" applyBorder="1">
      <alignment/>
      <protection/>
    </xf>
    <xf numFmtId="164" fontId="12" fillId="0" borderId="0" xfId="22" applyBorder="1">
      <alignment/>
      <protection/>
    </xf>
    <xf numFmtId="164" fontId="10" fillId="0" borderId="0" xfId="0" applyNumberFormat="1" applyFont="1" applyFill="1" applyAlignment="1" applyProtection="1">
      <alignment horizontal="left" indent="3"/>
      <protection/>
    </xf>
    <xf numFmtId="0" fontId="11" fillId="0" borderId="0" xfId="0" applyFont="1" applyAlignment="1">
      <alignment horizontal="left" indent="3"/>
    </xf>
    <xf numFmtId="164" fontId="11" fillId="0" borderId="0" xfId="21" applyNumberFormat="1" applyFont="1" applyFill="1" applyBorder="1" applyAlignment="1" applyProtection="1">
      <alignment horizontal="left" indent="1"/>
      <protection/>
    </xf>
    <xf numFmtId="170" fontId="2" fillId="0" borderId="0" xfId="21" applyNumberFormat="1" applyFont="1" applyBorder="1" applyAlignment="1">
      <alignment horizontal="center" vertical="top"/>
      <protection/>
    </xf>
    <xf numFmtId="170" fontId="10" fillId="0" borderId="0" xfId="21" applyNumberFormat="1" applyFont="1" applyFill="1" applyBorder="1" applyAlignment="1" applyProtection="1">
      <alignment horizontal="left"/>
      <protection/>
    </xf>
    <xf numFmtId="170" fontId="11" fillId="0" borderId="0" xfId="21" applyNumberFormat="1" applyFont="1" applyBorder="1" applyAlignment="1">
      <alignment horizontal="left"/>
      <protection/>
    </xf>
    <xf numFmtId="170" fontId="0" fillId="0" borderId="0" xfId="0" applyNumberFormat="1" applyBorder="1" applyAlignment="1">
      <alignment/>
    </xf>
    <xf numFmtId="1" fontId="10" fillId="0" borderId="0" xfId="21" applyNumberFormat="1" applyFont="1" applyFill="1" applyBorder="1" applyAlignment="1" applyProtection="1">
      <alignment horizontal="left"/>
      <protection/>
    </xf>
    <xf numFmtId="1" fontId="10" fillId="0" borderId="0" xfId="21" applyNumberFormat="1" applyFont="1" applyFill="1" applyBorder="1" applyAlignment="1" applyProtection="1" quotePrefix="1">
      <alignment horizontal="left"/>
      <protection/>
    </xf>
    <xf numFmtId="1" fontId="11" fillId="0" borderId="0" xfId="21" applyNumberFormat="1" applyFont="1" applyBorder="1" applyAlignment="1">
      <alignment horizontal="left"/>
      <protection/>
    </xf>
    <xf numFmtId="0" fontId="35" fillId="2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44" fillId="4" borderId="2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/>
    </xf>
    <xf numFmtId="170" fontId="1" fillId="5" borderId="2" xfId="0" applyNumberFormat="1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42" fillId="6" borderId="0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48" fillId="6" borderId="0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>
      <alignment vertical="center"/>
    </xf>
    <xf numFmtId="0" fontId="32" fillId="6" borderId="23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170" fontId="80" fillId="5" borderId="6" xfId="0" applyNumberFormat="1" applyFont="1" applyFill="1" applyBorder="1" applyAlignment="1">
      <alignment horizontal="center" vertical="center"/>
    </xf>
    <xf numFmtId="170" fontId="80" fillId="5" borderId="25" xfId="0" applyNumberFormat="1" applyFont="1" applyFill="1" applyBorder="1" applyAlignment="1">
      <alignment horizontal="center" vertical="center"/>
    </xf>
    <xf numFmtId="170" fontId="81" fillId="5" borderId="25" xfId="0" applyNumberFormat="1" applyFont="1" applyFill="1" applyBorder="1" applyAlignment="1">
      <alignment horizontal="center" vertical="center"/>
    </xf>
    <xf numFmtId="170" fontId="82" fillId="5" borderId="25" xfId="0" applyNumberFormat="1" applyFont="1" applyFill="1" applyBorder="1" applyAlignment="1">
      <alignment horizontal="center" vertical="center"/>
    </xf>
    <xf numFmtId="170" fontId="1" fillId="5" borderId="25" xfId="0" applyNumberFormat="1" applyFont="1" applyFill="1" applyBorder="1" applyAlignment="1">
      <alignment horizontal="center" vertical="center"/>
    </xf>
    <xf numFmtId="170" fontId="84" fillId="5" borderId="25" xfId="0" applyNumberFormat="1" applyFont="1" applyFill="1" applyBorder="1" applyAlignment="1">
      <alignment horizontal="center" vertical="center"/>
    </xf>
    <xf numFmtId="170" fontId="104" fillId="5" borderId="25" xfId="0" applyNumberFormat="1" applyFont="1" applyFill="1" applyBorder="1" applyAlignment="1">
      <alignment horizontal="center" vertical="center"/>
    </xf>
    <xf numFmtId="170" fontId="85" fillId="5" borderId="25" xfId="0" applyNumberFormat="1" applyFont="1" applyFill="1" applyBorder="1" applyAlignment="1">
      <alignment horizontal="center" vertical="center"/>
    </xf>
    <xf numFmtId="170" fontId="86" fillId="5" borderId="25" xfId="0" applyNumberFormat="1" applyFont="1" applyFill="1" applyBorder="1" applyAlignment="1">
      <alignment horizontal="center" vertical="center"/>
    </xf>
    <xf numFmtId="170" fontId="87" fillId="5" borderId="25" xfId="0" applyNumberFormat="1" applyFont="1" applyFill="1" applyBorder="1" applyAlignment="1">
      <alignment horizontal="center" vertical="center"/>
    </xf>
    <xf numFmtId="170" fontId="83" fillId="5" borderId="25" xfId="0" applyNumberFormat="1" applyFont="1" applyFill="1" applyBorder="1" applyAlignment="1">
      <alignment horizontal="center" vertical="center"/>
    </xf>
    <xf numFmtId="170" fontId="83" fillId="5" borderId="10" xfId="0" applyNumberFormat="1" applyFont="1" applyFill="1" applyBorder="1" applyAlignment="1">
      <alignment horizontal="center" vertical="center"/>
    </xf>
    <xf numFmtId="172" fontId="80" fillId="5" borderId="5" xfId="0" applyNumberFormat="1" applyFont="1" applyFill="1" applyBorder="1" applyAlignment="1" applyProtection="1">
      <alignment horizontal="center" vertical="center"/>
      <protection/>
    </xf>
    <xf numFmtId="172" fontId="80" fillId="5" borderId="9" xfId="0" applyNumberFormat="1" applyFont="1" applyFill="1" applyBorder="1" applyAlignment="1" applyProtection="1">
      <alignment horizontal="center" vertical="center"/>
      <protection/>
    </xf>
    <xf numFmtId="172" fontId="81" fillId="5" borderId="9" xfId="0" applyNumberFormat="1" applyFont="1" applyFill="1" applyBorder="1" applyAlignment="1" applyProtection="1">
      <alignment horizontal="center" vertical="center"/>
      <protection/>
    </xf>
    <xf numFmtId="172" fontId="82" fillId="5" borderId="9" xfId="0" applyNumberFormat="1" applyFont="1" applyFill="1" applyBorder="1" applyAlignment="1" applyProtection="1">
      <alignment horizontal="center" vertical="center"/>
      <protection/>
    </xf>
    <xf numFmtId="172" fontId="83" fillId="5" borderId="9" xfId="0" applyNumberFormat="1" applyFont="1" applyFill="1" applyBorder="1" applyAlignment="1" applyProtection="1">
      <alignment horizontal="center" vertical="center"/>
      <protection/>
    </xf>
    <xf numFmtId="172" fontId="84" fillId="5" borderId="9" xfId="0" applyNumberFormat="1" applyFont="1" applyFill="1" applyBorder="1" applyAlignment="1" applyProtection="1">
      <alignment horizontal="center" vertical="center"/>
      <protection/>
    </xf>
    <xf numFmtId="172" fontId="104" fillId="5" borderId="9" xfId="0" applyNumberFormat="1" applyFont="1" applyFill="1" applyBorder="1" applyAlignment="1" applyProtection="1">
      <alignment horizontal="center" vertical="center"/>
      <protection/>
    </xf>
    <xf numFmtId="172" fontId="85" fillId="5" borderId="9" xfId="0" applyNumberFormat="1" applyFont="1" applyFill="1" applyBorder="1" applyAlignment="1" applyProtection="1">
      <alignment horizontal="center" vertical="center"/>
      <protection/>
    </xf>
    <xf numFmtId="172" fontId="86" fillId="5" borderId="9" xfId="0" applyNumberFormat="1" applyFont="1" applyFill="1" applyBorder="1" applyAlignment="1" applyProtection="1">
      <alignment horizontal="center" vertical="center"/>
      <protection/>
    </xf>
    <xf numFmtId="172" fontId="87" fillId="5" borderId="9" xfId="0" applyNumberFormat="1" applyFont="1" applyFill="1" applyBorder="1" applyAlignment="1" applyProtection="1">
      <alignment horizontal="center" vertical="center"/>
      <protection/>
    </xf>
    <xf numFmtId="172" fontId="83" fillId="5" borderId="4" xfId="0" applyNumberFormat="1" applyFont="1" applyFill="1" applyBorder="1" applyAlignment="1" applyProtection="1">
      <alignment horizontal="center" vertical="center"/>
      <protection/>
    </xf>
    <xf numFmtId="0" fontId="105" fillId="0" borderId="0" xfId="0" applyFont="1" applyAlignment="1">
      <alignment horizontal="left"/>
    </xf>
    <xf numFmtId="0" fontId="106" fillId="0" borderId="0" xfId="0" applyFont="1" applyAlignment="1">
      <alignment/>
    </xf>
    <xf numFmtId="0" fontId="105" fillId="0" borderId="0" xfId="0" applyFont="1" applyAlignment="1">
      <alignment/>
    </xf>
    <xf numFmtId="0" fontId="40" fillId="3" borderId="0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40" fillId="5" borderId="28" xfId="0" applyFont="1" applyFill="1" applyBorder="1" applyAlignment="1">
      <alignment horizontal="center" vertical="center"/>
    </xf>
    <xf numFmtId="0" fontId="29" fillId="9" borderId="29" xfId="0" applyFont="1" applyFill="1" applyBorder="1" applyAlignment="1">
      <alignment horizontal="center" vertical="center" wrapText="1"/>
    </xf>
    <xf numFmtId="0" fontId="40" fillId="5" borderId="25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67" fillId="0" borderId="2" xfId="0" applyFont="1" applyBorder="1" applyAlignment="1">
      <alignment horizontal="center" vertical="center" wrapText="1"/>
    </xf>
    <xf numFmtId="0" fontId="29" fillId="9" borderId="30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9" fillId="9" borderId="33" xfId="0" applyFont="1" applyFill="1" applyBorder="1" applyAlignment="1">
      <alignment horizontal="center" vertical="center" wrapText="1"/>
    </xf>
    <xf numFmtId="0" fontId="29" fillId="9" borderId="34" xfId="0" applyFont="1" applyFill="1" applyBorder="1" applyAlignment="1">
      <alignment horizontal="center" vertical="center" wrapText="1"/>
    </xf>
    <xf numFmtId="0" fontId="29" fillId="9" borderId="35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91" fillId="0" borderId="31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55" fillId="0" borderId="36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5" fillId="5" borderId="25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0" fontId="32" fillId="2" borderId="28" xfId="0" applyFont="1" applyFill="1" applyBorder="1" applyAlignment="1">
      <alignment horizontal="right" vertical="center"/>
    </xf>
    <xf numFmtId="0" fontId="32" fillId="6" borderId="21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43" fillId="5" borderId="25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28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2" xfId="0" applyFont="1" applyFill="1" applyBorder="1" applyAlignment="1">
      <alignment horizontal="center" vertical="center"/>
    </xf>
    <xf numFmtId="0" fontId="44" fillId="5" borderId="25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5" borderId="28" xfId="0" applyFont="1" applyFill="1" applyBorder="1" applyAlignment="1">
      <alignment horizontal="center" vertical="center"/>
    </xf>
    <xf numFmtId="0" fontId="91" fillId="0" borderId="37" xfId="0" applyFont="1" applyBorder="1" applyAlignment="1">
      <alignment horizontal="center" vertical="center" wrapText="1"/>
    </xf>
    <xf numFmtId="0" fontId="91" fillId="0" borderId="6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41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29" fillId="7" borderId="17" xfId="0" applyFont="1" applyFill="1" applyBorder="1" applyAlignment="1">
      <alignment horizontal="center" vertical="center" wrapText="1"/>
    </xf>
    <xf numFmtId="0" fontId="29" fillId="7" borderId="43" xfId="0" applyFont="1" applyFill="1" applyBorder="1" applyAlignment="1">
      <alignment horizontal="center" vertical="center" wrapText="1"/>
    </xf>
    <xf numFmtId="0" fontId="29" fillId="7" borderId="44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54" fillId="5" borderId="45" xfId="0" applyFont="1" applyFill="1" applyBorder="1" applyAlignment="1">
      <alignment horizontal="center" vertical="center" wrapText="1"/>
    </xf>
    <xf numFmtId="0" fontId="54" fillId="5" borderId="20" xfId="0" applyFont="1" applyFill="1" applyBorder="1" applyAlignment="1">
      <alignment horizontal="center" vertical="center" wrapText="1"/>
    </xf>
    <xf numFmtId="0" fontId="54" fillId="5" borderId="46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/>
    </xf>
    <xf numFmtId="0" fontId="46" fillId="5" borderId="25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6" fillId="5" borderId="28" xfId="0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54" fillId="5" borderId="13" xfId="0" applyFont="1" applyFill="1" applyBorder="1" applyAlignment="1">
      <alignment horizontal="center" vertical="center" wrapText="1"/>
    </xf>
    <xf numFmtId="0" fontId="54" fillId="5" borderId="0" xfId="0" applyFont="1" applyFill="1" applyBorder="1" applyAlignment="1">
      <alignment horizontal="center" vertical="center" wrapText="1"/>
    </xf>
    <xf numFmtId="0" fontId="54" fillId="5" borderId="21" xfId="0" applyFont="1" applyFill="1" applyBorder="1" applyAlignment="1">
      <alignment horizontal="center" vertical="center" wrapText="1"/>
    </xf>
    <xf numFmtId="0" fontId="54" fillId="5" borderId="16" xfId="0" applyFont="1" applyFill="1" applyBorder="1" applyAlignment="1">
      <alignment horizontal="center" vertical="center" wrapText="1"/>
    </xf>
    <xf numFmtId="0" fontId="54" fillId="5" borderId="11" xfId="0" applyFont="1" applyFill="1" applyBorder="1" applyAlignment="1">
      <alignment horizontal="center" vertical="center" wrapText="1"/>
    </xf>
    <xf numFmtId="0" fontId="54" fillId="5" borderId="41" xfId="0" applyFont="1" applyFill="1" applyBorder="1" applyAlignment="1">
      <alignment horizontal="center" vertical="center" wrapText="1"/>
    </xf>
    <xf numFmtId="0" fontId="64" fillId="4" borderId="13" xfId="0" applyFont="1" applyFill="1" applyBorder="1" applyAlignment="1">
      <alignment horizontal="center" vertical="center" wrapText="1"/>
    </xf>
    <xf numFmtId="0" fontId="64" fillId="4" borderId="0" xfId="0" applyFont="1" applyFill="1" applyBorder="1" applyAlignment="1">
      <alignment horizontal="center" vertical="center" wrapText="1"/>
    </xf>
    <xf numFmtId="0" fontId="64" fillId="4" borderId="21" xfId="0" applyFont="1" applyFill="1" applyBorder="1" applyAlignment="1">
      <alignment horizontal="center" vertical="center" wrapText="1"/>
    </xf>
    <xf numFmtId="0" fontId="64" fillId="4" borderId="18" xfId="0" applyFont="1" applyFill="1" applyBorder="1" applyAlignment="1">
      <alignment horizontal="center" vertical="center" wrapText="1"/>
    </xf>
    <xf numFmtId="0" fontId="64" fillId="4" borderId="26" xfId="0" applyFont="1" applyFill="1" applyBorder="1" applyAlignment="1">
      <alignment horizontal="center" vertical="center" wrapText="1"/>
    </xf>
    <xf numFmtId="0" fontId="64" fillId="4" borderId="27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50" xfId="0" applyFont="1" applyBorder="1" applyAlignment="1">
      <alignment horizontal="center" vertical="center" wrapText="1"/>
    </xf>
    <xf numFmtId="0" fontId="91" fillId="0" borderId="51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9" borderId="37" xfId="0" applyFont="1" applyFill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54" fillId="4" borderId="4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3" xfId="0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0" fontId="54" fillId="4" borderId="37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4" borderId="54" xfId="0" applyFont="1" applyFill="1" applyBorder="1" applyAlignment="1">
      <alignment horizontal="center" vertical="center" wrapText="1"/>
    </xf>
    <xf numFmtId="0" fontId="29" fillId="4" borderId="55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 wrapText="1"/>
    </xf>
    <xf numFmtId="0" fontId="29" fillId="7" borderId="37" xfId="0" applyFont="1" applyFill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38" fillId="5" borderId="25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8" fillId="5" borderId="28" xfId="0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60" fillId="0" borderId="30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42" fillId="5" borderId="25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center" vertical="center"/>
    </xf>
    <xf numFmtId="0" fontId="41" fillId="5" borderId="25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28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91" fillId="0" borderId="56" xfId="0" applyFont="1" applyFill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29" fillId="9" borderId="45" xfId="0" applyFont="1" applyFill="1" applyBorder="1" applyAlignment="1">
      <alignment horizontal="center" vertical="center" wrapText="1"/>
    </xf>
    <xf numFmtId="0" fontId="29" fillId="9" borderId="20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57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164" fontId="88" fillId="0" borderId="0" xfId="21" applyNumberFormat="1" applyFont="1" applyFill="1" applyAlignment="1" applyProtection="1" quotePrefix="1">
      <alignment horizontal="center"/>
      <protection/>
    </xf>
    <xf numFmtId="164" fontId="2" fillId="0" borderId="0" xfId="21" applyFont="1" applyAlignment="1">
      <alignment horizontal="center" vertical="top"/>
      <protection/>
    </xf>
    <xf numFmtId="164" fontId="2" fillId="0" borderId="0" xfId="21" applyFont="1" applyAlignment="1" quotePrefix="1">
      <alignment horizontal="center" vertical="top"/>
      <protection/>
    </xf>
    <xf numFmtId="164" fontId="88" fillId="0" borderId="0" xfId="21" applyNumberFormat="1" applyFont="1" applyFill="1" applyAlignment="1" applyProtection="1">
      <alignment horizontal="right"/>
      <protection/>
    </xf>
    <xf numFmtId="164" fontId="88" fillId="0" borderId="0" xfId="21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164" fontId="88" fillId="0" borderId="0" xfId="21" applyNumberFormat="1" applyFont="1" applyFill="1" applyBorder="1" applyAlignment="1" applyProtection="1">
      <alignment horizontal="center"/>
      <protection/>
    </xf>
    <xf numFmtId="164" fontId="88" fillId="0" borderId="0" xfId="21" applyNumberFormat="1" applyFont="1" applyFill="1" applyBorder="1" applyAlignment="1" applyProtection="1" quotePrefix="1">
      <alignment horizontal="center"/>
      <protection/>
    </xf>
    <xf numFmtId="164" fontId="2" fillId="0" borderId="0" xfId="21" applyFont="1" applyBorder="1" applyAlignment="1">
      <alignment horizontal="center" vertical="top"/>
      <protection/>
    </xf>
    <xf numFmtId="164" fontId="2" fillId="0" borderId="0" xfId="21" applyFont="1" applyBorder="1" applyAlignment="1" quotePrefix="1">
      <alignment horizontal="center" vertical="top"/>
      <protection/>
    </xf>
    <xf numFmtId="164" fontId="88" fillId="0" borderId="0" xfId="21" applyNumberFormat="1" applyFont="1" applyFill="1" applyBorder="1" applyAlignment="1" applyProtection="1">
      <alignment horizontal="right"/>
      <protection/>
    </xf>
    <xf numFmtId="0" fontId="43" fillId="0" borderId="5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wrapText="1"/>
    </xf>
    <xf numFmtId="0" fontId="69" fillId="0" borderId="43" xfId="0" applyFont="1" applyBorder="1" applyAlignment="1">
      <alignment horizontal="center" wrapText="1"/>
    </xf>
    <xf numFmtId="0" fontId="69" fillId="0" borderId="3" xfId="0" applyFont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0" fontId="1" fillId="7" borderId="4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70" fillId="0" borderId="5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4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5" fillId="4" borderId="25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71" fillId="0" borderId="7" xfId="0" applyFont="1" applyBorder="1" applyAlignment="1">
      <alignment horizontal="center" vertical="center" wrapText="1"/>
    </xf>
    <xf numFmtId="0" fontId="71" fillId="0" borderId="8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36" fillId="0" borderId="5" xfId="0" applyFont="1" applyBorder="1" applyAlignment="1" quotePrefix="1">
      <alignment horizontal="center" vertical="center" wrapText="1"/>
    </xf>
    <xf numFmtId="0" fontId="36" fillId="0" borderId="9" xfId="0" applyFont="1" applyBorder="1" applyAlignment="1" quotePrefix="1">
      <alignment horizontal="center" vertical="center" wrapText="1"/>
    </xf>
    <xf numFmtId="0" fontId="36" fillId="0" borderId="4" xfId="0" applyFont="1" applyBorder="1" applyAlignment="1" quotePrefix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4" fillId="0" borderId="6" xfId="0" applyFont="1" applyBorder="1" applyAlignment="1" quotePrefix="1">
      <alignment horizontal="center" vertical="center" wrapText="1"/>
    </xf>
    <xf numFmtId="0" fontId="44" fillId="0" borderId="7" xfId="0" applyFont="1" applyBorder="1" applyAlignment="1" quotePrefix="1">
      <alignment horizontal="center" vertical="center" wrapText="1"/>
    </xf>
    <xf numFmtId="0" fontId="44" fillId="0" borderId="8" xfId="0" applyFont="1" applyBorder="1" applyAlignment="1" quotePrefix="1">
      <alignment horizontal="center" vertical="center" wrapText="1"/>
    </xf>
    <xf numFmtId="0" fontId="44" fillId="0" borderId="25" xfId="0" applyFont="1" applyBorder="1" applyAlignment="1" quotePrefix="1">
      <alignment horizontal="center" vertical="center" wrapText="1"/>
    </xf>
    <xf numFmtId="0" fontId="44" fillId="0" borderId="0" xfId="0" applyFont="1" applyBorder="1" applyAlignment="1" quotePrefix="1">
      <alignment horizontal="center" vertical="center" wrapText="1"/>
    </xf>
    <xf numFmtId="0" fontId="44" fillId="0" borderId="28" xfId="0" applyFont="1" applyBorder="1" applyAlignment="1" quotePrefix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2" xfId="0" applyFont="1" applyBorder="1" applyAlignment="1" quotePrefix="1">
      <alignment horizontal="center" vertical="center" wrapText="1"/>
    </xf>
    <xf numFmtId="0" fontId="1" fillId="3" borderId="37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44" fillId="4" borderId="6" xfId="0" applyFont="1" applyFill="1" applyBorder="1" applyAlignment="1">
      <alignment horizontal="center" vertical="top" wrapText="1"/>
    </xf>
    <xf numFmtId="0" fontId="44" fillId="4" borderId="7" xfId="0" applyFont="1" applyFill="1" applyBorder="1" applyAlignment="1">
      <alignment horizontal="center" vertical="top" wrapText="1"/>
    </xf>
    <xf numFmtId="0" fontId="44" fillId="4" borderId="8" xfId="0" applyFont="1" applyFill="1" applyBorder="1" applyAlignment="1">
      <alignment horizontal="center" vertical="top" wrapText="1"/>
    </xf>
    <xf numFmtId="0" fontId="44" fillId="4" borderId="10" xfId="0" applyFont="1" applyFill="1" applyBorder="1" applyAlignment="1">
      <alignment horizontal="center" vertical="top" wrapText="1"/>
    </xf>
    <xf numFmtId="0" fontId="44" fillId="4" borderId="11" xfId="0" applyFont="1" applyFill="1" applyBorder="1" applyAlignment="1">
      <alignment horizontal="center" vertical="top" wrapText="1"/>
    </xf>
    <xf numFmtId="0" fontId="44" fillId="4" borderId="12" xfId="0" applyFont="1" applyFill="1" applyBorder="1" applyAlignment="1">
      <alignment horizontal="center" vertical="top" wrapText="1"/>
    </xf>
    <xf numFmtId="0" fontId="32" fillId="4" borderId="6" xfId="0" applyFont="1" applyFill="1" applyBorder="1" applyAlignment="1">
      <alignment horizontal="center" wrapText="1"/>
    </xf>
    <xf numFmtId="0" fontId="34" fillId="4" borderId="7" xfId="0" applyFont="1" applyFill="1" applyBorder="1" applyAlignment="1">
      <alignment horizontal="center" wrapText="1"/>
    </xf>
    <xf numFmtId="0" fontId="34" fillId="4" borderId="8" xfId="0" applyFont="1" applyFill="1" applyBorder="1" applyAlignment="1">
      <alignment horizontal="center" wrapText="1"/>
    </xf>
    <xf numFmtId="0" fontId="34" fillId="4" borderId="10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 wrapText="1"/>
    </xf>
    <xf numFmtId="0" fontId="34" fillId="4" borderId="12" xfId="0" applyFont="1" applyFill="1" applyBorder="1" applyAlignment="1">
      <alignment horizontal="center" wrapText="1"/>
    </xf>
    <xf numFmtId="0" fontId="44" fillId="0" borderId="6" xfId="0" applyFont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0" fillId="0" borderId="43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Normal_00250r0P802-15_WG-Sep00 Meeting Objectives and Agend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85725</xdr:rowOff>
    </xdr:from>
    <xdr:to>
      <xdr:col>13</xdr:col>
      <xdr:colOff>333375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00250"/>
          <a:ext cx="72390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</xdr:row>
      <xdr:rowOff>133350</xdr:rowOff>
    </xdr:from>
    <xdr:to>
      <xdr:col>15</xdr:col>
      <xdr:colOff>0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1238250"/>
          <a:ext cx="8915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152400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85800" y="5734050"/>
          <a:ext cx="1905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533400</xdr:colOff>
      <xdr:row>37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124200" y="5734050"/>
          <a:ext cx="2895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209550</xdr:rowOff>
    </xdr:from>
    <xdr:to>
      <xdr:col>13</xdr:col>
      <xdr:colOff>600075</xdr:colOff>
      <xdr:row>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52475" y="209550"/>
          <a:ext cx="77724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67th Session of the
IEEE 802.11 Working Group</a:t>
          </a:r>
        </a:p>
      </xdr:txBody>
    </xdr:sp>
    <xdr:clientData/>
  </xdr:twoCellAnchor>
  <xdr:twoCellAnchor>
    <xdr:from>
      <xdr:col>5</xdr:col>
      <xdr:colOff>390525</xdr:colOff>
      <xdr:row>26</xdr:row>
      <xdr:rowOff>57150</xdr:rowOff>
    </xdr:from>
    <xdr:to>
      <xdr:col>9</xdr:col>
      <xdr:colOff>447675</xdr:colOff>
      <xdr:row>28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438525" y="4400550"/>
          <a:ext cx="2495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4</xdr:col>
      <xdr:colOff>381000</xdr:colOff>
      <xdr:row>30</xdr:row>
      <xdr:rowOff>57150</xdr:rowOff>
    </xdr:from>
    <xdr:to>
      <xdr:col>10</xdr:col>
      <xdr:colOff>552450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19400" y="5048250"/>
          <a:ext cx="3829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May 13th - 18th, 2001, Orlando, FL.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14</xdr:col>
      <xdr:colOff>457200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90575" y="161925"/>
          <a:ext cx="7772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As a Courtesy To Others  …</a:t>
          </a:r>
          <a:r>
            <a:rPr lang="en-US" cap="none" sz="4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28575</xdr:colOff>
      <xdr:row>7</xdr:row>
      <xdr:rowOff>0</xdr:rowOff>
    </xdr:from>
    <xdr:to>
      <xdr:col>14</xdr:col>
      <xdr:colOff>485775</xdr:colOff>
      <xdr:row>37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819150" y="1133475"/>
          <a:ext cx="7772400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
                           “</a:t>
          </a:r>
          <a:r>
            <a:rPr lang="en-US" cap="none" sz="3200" b="1" i="0" u="none" baseline="0">
              <a:solidFill>
                <a:srgbClr val="000000"/>
              </a:solidFill>
            </a:rPr>
            <a:t>PLEASE</a:t>
          </a:r>
          <a:r>
            <a:rPr lang="en-US" cap="none" sz="3200" b="0" i="0" u="none" baseline="0">
              <a:solidFill>
                <a:srgbClr val="000000"/>
              </a:solidFill>
            </a:rPr>
            <a:t> switch your </a:t>
          </a:r>
          <a:r>
            <a:rPr lang="en-US" cap="none" sz="3200" b="1" i="0" u="none" baseline="0">
              <a:solidFill>
                <a:srgbClr val="000000"/>
              </a:solidFill>
            </a:rPr>
            <a:t>Mobile Phones OFF</a:t>
          </a:r>
          <a:r>
            <a:rPr lang="en-US" cap="none" sz="3200" b="0" i="0" u="none" baseline="0">
              <a:solidFill>
                <a:srgbClr val="000000"/>
              </a:solidFill>
            </a:rPr>
            <a:t>, or to Vibration Alert when in the meeting rooms……</a:t>
          </a:r>
          <a:r>
            <a:rPr lang="en-US" cap="none" sz="3200" b="1" i="0" u="none" baseline="0">
              <a:solidFill>
                <a:srgbClr val="000000"/>
              </a:solidFill>
            </a:rPr>
            <a:t>Thank You</a:t>
          </a:r>
          <a:r>
            <a:rPr lang="en-US" cap="none" sz="3200" b="0" i="0" u="none" baseline="0">
              <a:solidFill>
                <a:srgbClr val="000000"/>
              </a:solidFill>
            </a:rPr>
            <a:t>”
  </a:t>
          </a:r>
        </a:p>
      </xdr:txBody>
    </xdr:sp>
    <xdr:clientData/>
  </xdr:twoCellAnchor>
  <xdr:twoCellAnchor>
    <xdr:from>
      <xdr:col>3</xdr:col>
      <xdr:colOff>523875</xdr:colOff>
      <xdr:row>11</xdr:row>
      <xdr:rowOff>142875</xdr:rowOff>
    </xdr:from>
    <xdr:to>
      <xdr:col>6</xdr:col>
      <xdr:colOff>219075</xdr:colOff>
      <xdr:row>24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240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6</xdr:row>
      <xdr:rowOff>114300</xdr:rowOff>
    </xdr:from>
    <xdr:to>
      <xdr:col>12</xdr:col>
      <xdr:colOff>314325</xdr:colOff>
      <xdr:row>20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08585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0</xdr:row>
      <xdr:rowOff>0</xdr:rowOff>
    </xdr:from>
    <xdr:ext cx="4295775" cy="1314450"/>
    <xdr:sp>
      <xdr:nvSpPr>
        <xdr:cNvPr id="1" name="AutoShape 10"/>
        <xdr:cNvSpPr>
          <a:spLocks/>
        </xdr:cNvSpPr>
      </xdr:nvSpPr>
      <xdr:spPr>
        <a:xfrm>
          <a:off x="4591050" y="0"/>
          <a:ext cx="42957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3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Activities
MAC &amp; Others
</a:t>
          </a:r>
        </a:p>
      </xdr:txBody>
    </xdr:sp>
    <xdr:clientData/>
  </xdr:oneCellAnchor>
  <xdr:oneCellAnchor>
    <xdr:from>
      <xdr:col>8</xdr:col>
      <xdr:colOff>57150</xdr:colOff>
      <xdr:row>30</xdr:row>
      <xdr:rowOff>47625</xdr:rowOff>
    </xdr:from>
    <xdr:ext cx="3905250" cy="1428750"/>
    <xdr:sp>
      <xdr:nvSpPr>
        <xdr:cNvPr id="2" name="AutoShape 12"/>
        <xdr:cNvSpPr>
          <a:spLocks/>
        </xdr:cNvSpPr>
      </xdr:nvSpPr>
      <xdr:spPr>
        <a:xfrm>
          <a:off x="4933950" y="4800600"/>
          <a:ext cx="39052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3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Activities
PHY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="102" zoomScaleNormal="102" workbookViewId="0" topLeftCell="A1">
      <selection activeCell="A1" sqref="A1"/>
    </sheetView>
  </sheetViews>
  <sheetFormatPr defaultColWidth="9.140625" defaultRowHeight="12.75"/>
  <sheetData>
    <row r="1" ht="23.25" customHeight="1"/>
  </sheetData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J53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4.8515625" style="102" customWidth="1"/>
    <col min="2" max="2" width="9.00390625" style="102" customWidth="1"/>
    <col min="3" max="3" width="66.7109375" style="102" customWidth="1"/>
    <col min="4" max="4" width="4.140625" style="102" customWidth="1"/>
    <col min="5" max="5" width="24.421875" style="102" customWidth="1"/>
    <col min="6" max="6" width="7.28125" style="103" customWidth="1"/>
    <col min="7" max="7" width="14.140625" style="223" customWidth="1"/>
    <col min="8" max="16384" width="12.57421875" style="102" customWidth="1"/>
  </cols>
  <sheetData>
    <row r="2" spans="1:7" ht="12.75" customHeight="1">
      <c r="A2" s="591" t="s">
        <v>256</v>
      </c>
      <c r="B2" s="591"/>
      <c r="C2" s="591"/>
      <c r="D2" s="591"/>
      <c r="E2" s="591"/>
      <c r="F2" s="591"/>
      <c r="G2" s="591"/>
    </row>
    <row r="3" spans="1:7" ht="12.75" customHeight="1">
      <c r="A3" s="595" t="s">
        <v>257</v>
      </c>
      <c r="B3" s="591"/>
      <c r="C3" s="591"/>
      <c r="D3" s="591"/>
      <c r="E3" s="591"/>
      <c r="F3" s="591"/>
      <c r="G3" s="591"/>
    </row>
    <row r="4" spans="1:7" ht="17.25" customHeight="1">
      <c r="A4" s="592" t="s">
        <v>258</v>
      </c>
      <c r="B4" s="593"/>
      <c r="C4" s="593"/>
      <c r="D4" s="593"/>
      <c r="E4" s="593"/>
      <c r="F4" s="593"/>
      <c r="G4" s="593"/>
    </row>
    <row r="5" spans="1:7" ht="17.25" customHeight="1">
      <c r="A5" s="147"/>
      <c r="B5" s="148"/>
      <c r="C5" s="148"/>
      <c r="D5" s="148"/>
      <c r="E5" s="148"/>
      <c r="F5" s="148"/>
      <c r="G5" s="148"/>
    </row>
    <row r="6" spans="1:10" ht="12.75" customHeight="1">
      <c r="A6" s="601" t="s">
        <v>299</v>
      </c>
      <c r="B6" s="601"/>
      <c r="C6" s="601"/>
      <c r="D6" s="601"/>
      <c r="E6" s="601"/>
      <c r="F6" s="70"/>
      <c r="G6" s="70"/>
      <c r="H6" s="70"/>
      <c r="I6" s="70"/>
      <c r="J6" s="70"/>
    </row>
    <row r="7" spans="1:7" ht="12.75">
      <c r="A7" s="224">
        <v>0</v>
      </c>
      <c r="B7" s="225" t="s">
        <v>34</v>
      </c>
      <c r="C7" s="226" t="s">
        <v>259</v>
      </c>
      <c r="D7" s="245" t="s">
        <v>35</v>
      </c>
      <c r="E7" s="224" t="s">
        <v>260</v>
      </c>
      <c r="F7" s="227">
        <v>1</v>
      </c>
      <c r="G7" s="228">
        <v>0.4375</v>
      </c>
    </row>
    <row r="8" spans="1:7" ht="12.75">
      <c r="A8" s="229">
        <v>1</v>
      </c>
      <c r="B8" s="225" t="s">
        <v>34</v>
      </c>
      <c r="C8" s="230" t="s">
        <v>261</v>
      </c>
      <c r="D8" s="245" t="s">
        <v>35</v>
      </c>
      <c r="E8" s="224" t="s">
        <v>260</v>
      </c>
      <c r="F8" s="227">
        <v>15</v>
      </c>
      <c r="G8" s="228">
        <f aca="true" t="shared" si="0" ref="G8:G14">G7+TIME(0,F7,0)</f>
        <v>0.43819444444444444</v>
      </c>
    </row>
    <row r="9" spans="1:7" ht="12.75">
      <c r="A9" s="231" t="s">
        <v>262</v>
      </c>
      <c r="B9" s="224" t="s">
        <v>34</v>
      </c>
      <c r="C9" s="230" t="s">
        <v>263</v>
      </c>
      <c r="D9" s="245" t="s">
        <v>35</v>
      </c>
      <c r="E9" s="224" t="s">
        <v>260</v>
      </c>
      <c r="F9" s="227">
        <v>10</v>
      </c>
      <c r="G9" s="228">
        <f t="shared" si="0"/>
        <v>0.4486111111111111</v>
      </c>
    </row>
    <row r="10" spans="1:7" ht="12.75">
      <c r="A10" s="232">
        <v>3</v>
      </c>
      <c r="B10" s="225" t="s">
        <v>166</v>
      </c>
      <c r="C10" s="226" t="s">
        <v>164</v>
      </c>
      <c r="D10" s="245" t="s">
        <v>35</v>
      </c>
      <c r="E10" s="224" t="s">
        <v>260</v>
      </c>
      <c r="F10" s="227">
        <f>3*60-26-90</f>
        <v>64</v>
      </c>
      <c r="G10" s="228">
        <f t="shared" si="0"/>
        <v>0.45555555555555555</v>
      </c>
    </row>
    <row r="11" spans="1:7" ht="12.75">
      <c r="A11" s="231"/>
      <c r="B11" s="224"/>
      <c r="C11" s="233" t="s">
        <v>264</v>
      </c>
      <c r="D11" s="245" t="s">
        <v>35</v>
      </c>
      <c r="E11" s="224"/>
      <c r="F11" s="227">
        <v>60</v>
      </c>
      <c r="G11" s="228">
        <f t="shared" si="0"/>
        <v>0.5</v>
      </c>
    </row>
    <row r="12" spans="1:7" ht="12.75">
      <c r="A12" s="231" t="s">
        <v>265</v>
      </c>
      <c r="B12" s="224" t="s">
        <v>166</v>
      </c>
      <c r="C12" s="233" t="s">
        <v>164</v>
      </c>
      <c r="D12" s="245" t="s">
        <v>35</v>
      </c>
      <c r="E12" s="224" t="s">
        <v>260</v>
      </c>
      <c r="F12" s="227">
        <v>60</v>
      </c>
      <c r="G12" s="228">
        <f t="shared" si="0"/>
        <v>0.5416666666666666</v>
      </c>
    </row>
    <row r="13" spans="1:7" ht="12.75">
      <c r="A13" s="231" t="s">
        <v>266</v>
      </c>
      <c r="B13" s="224" t="s">
        <v>166</v>
      </c>
      <c r="C13" s="233" t="s">
        <v>267</v>
      </c>
      <c r="D13" s="245" t="s">
        <v>35</v>
      </c>
      <c r="E13" s="224"/>
      <c r="F13" s="227">
        <f>60</f>
        <v>60</v>
      </c>
      <c r="G13" s="228">
        <f t="shared" si="0"/>
        <v>0.5833333333333333</v>
      </c>
    </row>
    <row r="14" spans="1:7" ht="12.75">
      <c r="A14" s="231"/>
      <c r="B14" s="224"/>
      <c r="C14" s="234" t="s">
        <v>268</v>
      </c>
      <c r="D14" s="234"/>
      <c r="E14" s="224"/>
      <c r="F14" s="227"/>
      <c r="G14" s="228">
        <f t="shared" si="0"/>
        <v>0.6249999999999999</v>
      </c>
    </row>
    <row r="15" spans="1:7" ht="12.75">
      <c r="A15" s="235"/>
      <c r="B15" s="224"/>
      <c r="C15" s="236"/>
      <c r="D15" s="236"/>
      <c r="E15" s="224"/>
      <c r="F15" s="227"/>
      <c r="G15" s="237"/>
    </row>
    <row r="16" spans="1:10" ht="12.75" customHeight="1">
      <c r="A16" s="601" t="s">
        <v>298</v>
      </c>
      <c r="B16" s="601"/>
      <c r="C16" s="601"/>
      <c r="D16" s="601"/>
      <c r="E16" s="601"/>
      <c r="F16" s="238"/>
      <c r="G16" s="238"/>
      <c r="H16" s="70"/>
      <c r="I16" s="70"/>
      <c r="J16" s="70"/>
    </row>
    <row r="17" spans="1:7" ht="12.75">
      <c r="A17" s="239">
        <v>5</v>
      </c>
      <c r="B17" s="224" t="s">
        <v>32</v>
      </c>
      <c r="C17" s="234" t="s">
        <v>269</v>
      </c>
      <c r="D17" s="234"/>
      <c r="E17" s="239"/>
      <c r="F17" s="240"/>
      <c r="G17" s="241"/>
    </row>
    <row r="18" spans="1:7" ht="12.75">
      <c r="A18" s="231" t="s">
        <v>270</v>
      </c>
      <c r="B18" s="224" t="s">
        <v>172</v>
      </c>
      <c r="C18" s="242" t="s">
        <v>271</v>
      </c>
      <c r="D18" s="245" t="s">
        <v>35</v>
      </c>
      <c r="E18" s="224" t="s">
        <v>272</v>
      </c>
      <c r="F18" s="227">
        <f>2*60</f>
        <v>120</v>
      </c>
      <c r="G18" s="228">
        <v>0.3333333333333333</v>
      </c>
    </row>
    <row r="19" spans="1:7" ht="12.75">
      <c r="A19" s="231"/>
      <c r="B19" s="224"/>
      <c r="C19" s="230" t="s">
        <v>273</v>
      </c>
      <c r="D19" s="245" t="s">
        <v>35</v>
      </c>
      <c r="E19" s="224"/>
      <c r="F19" s="227">
        <v>30</v>
      </c>
      <c r="G19" s="228">
        <f>G18+TIME(0,F18,0)</f>
        <v>0.41666666666666663</v>
      </c>
    </row>
    <row r="20" spans="1:7" ht="12.75">
      <c r="A20" s="231" t="s">
        <v>274</v>
      </c>
      <c r="B20" s="224" t="s">
        <v>166</v>
      </c>
      <c r="C20" s="242" t="s">
        <v>275</v>
      </c>
      <c r="D20" s="245" t="s">
        <v>35</v>
      </c>
      <c r="E20" s="224" t="s">
        <v>260</v>
      </c>
      <c r="F20" s="227">
        <f>90</f>
        <v>90</v>
      </c>
      <c r="G20" s="228">
        <f>G19+TIME(0,F19,0)</f>
        <v>0.43749999999999994</v>
      </c>
    </row>
    <row r="21" spans="1:7" ht="12.75">
      <c r="A21" s="231"/>
      <c r="B21" s="224"/>
      <c r="C21" s="230" t="s">
        <v>264</v>
      </c>
      <c r="D21" s="245" t="s">
        <v>35</v>
      </c>
      <c r="E21" s="224"/>
      <c r="F21" s="227">
        <v>60</v>
      </c>
      <c r="G21" s="228">
        <f>G20+TIME(0,F20,0)</f>
        <v>0.49999999999999994</v>
      </c>
    </row>
    <row r="22" spans="1:7" ht="12.75">
      <c r="A22" s="231" t="s">
        <v>276</v>
      </c>
      <c r="B22" s="224" t="s">
        <v>172</v>
      </c>
      <c r="C22" s="242" t="s">
        <v>277</v>
      </c>
      <c r="D22" s="245" t="s">
        <v>35</v>
      </c>
      <c r="E22" s="224" t="s">
        <v>278</v>
      </c>
      <c r="F22" s="227">
        <f>60*3</f>
        <v>180</v>
      </c>
      <c r="G22" s="228">
        <v>0.7708333333333334</v>
      </c>
    </row>
    <row r="23" spans="1:7" ht="12.75">
      <c r="A23" s="231"/>
      <c r="B23" s="224"/>
      <c r="C23" s="234" t="s">
        <v>268</v>
      </c>
      <c r="D23" s="234"/>
      <c r="E23" s="224"/>
      <c r="F23" s="227"/>
      <c r="G23" s="228">
        <f>G22+TIME(0,F22,0)</f>
        <v>0.8958333333333334</v>
      </c>
    </row>
    <row r="24" spans="1:7" ht="12.75">
      <c r="A24" s="235"/>
      <c r="B24" s="224"/>
      <c r="C24" s="236"/>
      <c r="D24" s="236"/>
      <c r="E24" s="224"/>
      <c r="F24" s="227"/>
      <c r="G24" s="237" t="e">
        <f>#REF!+TIME(0,#REF!,0)</f>
        <v>#REF!</v>
      </c>
    </row>
    <row r="25" spans="1:7" ht="12.75">
      <c r="A25" s="231" t="s">
        <v>279</v>
      </c>
      <c r="B25" s="224"/>
      <c r="C25" s="236"/>
      <c r="D25" s="236"/>
      <c r="E25" s="224"/>
      <c r="F25" s="227"/>
      <c r="G25" s="237"/>
    </row>
    <row r="26" spans="1:7" ht="12.75">
      <c r="A26" s="236"/>
      <c r="B26" s="236"/>
      <c r="C26" s="236"/>
      <c r="D26" s="236"/>
      <c r="E26" s="236"/>
      <c r="F26" s="225"/>
      <c r="G26" s="243"/>
    </row>
    <row r="27" spans="1:10" ht="12.75" customHeight="1">
      <c r="A27" s="601" t="s">
        <v>300</v>
      </c>
      <c r="B27" s="601"/>
      <c r="C27" s="601"/>
      <c r="D27" s="601"/>
      <c r="E27" s="601"/>
      <c r="F27" s="238"/>
      <c r="G27" s="238"/>
      <c r="H27" s="70"/>
      <c r="I27" s="70"/>
      <c r="J27" s="70"/>
    </row>
    <row r="28" spans="1:7" ht="12.75">
      <c r="A28" s="239">
        <v>5</v>
      </c>
      <c r="B28" s="224" t="s">
        <v>32</v>
      </c>
      <c r="C28" s="234" t="s">
        <v>269</v>
      </c>
      <c r="D28" s="234"/>
      <c r="E28" s="239"/>
      <c r="F28" s="240"/>
      <c r="G28" s="241"/>
    </row>
    <row r="29" spans="1:7" ht="12.75">
      <c r="A29" s="231" t="s">
        <v>280</v>
      </c>
      <c r="B29" s="224" t="s">
        <v>166</v>
      </c>
      <c r="C29" s="242" t="s">
        <v>281</v>
      </c>
      <c r="D29" s="245" t="s">
        <v>35</v>
      </c>
      <c r="E29" s="224" t="s">
        <v>260</v>
      </c>
      <c r="F29" s="227">
        <v>30</v>
      </c>
      <c r="G29" s="228">
        <v>0.3333333333333333</v>
      </c>
    </row>
    <row r="30" spans="1:7" ht="12.75">
      <c r="A30" s="231"/>
      <c r="B30" s="224"/>
      <c r="C30" s="230" t="s">
        <v>282</v>
      </c>
      <c r="D30" s="245" t="s">
        <v>35</v>
      </c>
      <c r="E30" s="224" t="s">
        <v>260</v>
      </c>
      <c r="F30" s="227">
        <v>120</v>
      </c>
      <c r="G30" s="228">
        <f>G29+TIME(0,F29,0)</f>
        <v>0.35416666666666663</v>
      </c>
    </row>
    <row r="31" spans="1:7" ht="12.75">
      <c r="A31" s="231" t="s">
        <v>283</v>
      </c>
      <c r="B31" s="224" t="s">
        <v>166</v>
      </c>
      <c r="C31" s="242" t="s">
        <v>284</v>
      </c>
      <c r="D31" s="245" t="s">
        <v>35</v>
      </c>
      <c r="E31" s="224"/>
      <c r="F31" s="227">
        <v>45</v>
      </c>
      <c r="G31" s="228">
        <f>G30+TIME(0,F30,0)</f>
        <v>0.43749999999999994</v>
      </c>
    </row>
    <row r="32" spans="1:7" ht="12.75">
      <c r="A32" s="231" t="s">
        <v>285</v>
      </c>
      <c r="B32" s="224" t="s">
        <v>166</v>
      </c>
      <c r="C32" s="242" t="s">
        <v>286</v>
      </c>
      <c r="D32" s="245" t="s">
        <v>35</v>
      </c>
      <c r="E32" s="224" t="s">
        <v>260</v>
      </c>
      <c r="F32" s="227">
        <v>45</v>
      </c>
      <c r="G32" s="228">
        <f>G31+TIME(0,F31,0)</f>
        <v>0.46874999999999994</v>
      </c>
    </row>
    <row r="33" spans="1:7" ht="12.75">
      <c r="A33" s="231"/>
      <c r="B33" s="224"/>
      <c r="C33" s="232" t="s">
        <v>268</v>
      </c>
      <c r="D33" s="232"/>
      <c r="E33" s="224"/>
      <c r="F33" s="227"/>
      <c r="G33" s="228">
        <v>0.5</v>
      </c>
    </row>
    <row r="34" spans="1:7" ht="12.75">
      <c r="A34" s="235"/>
      <c r="B34" s="224"/>
      <c r="C34" s="236"/>
      <c r="D34" s="236"/>
      <c r="E34" s="224"/>
      <c r="F34" s="227"/>
      <c r="G34" s="237" t="e">
        <f>#REF!+TIME(0,#REF!,0)</f>
        <v>#REF!</v>
      </c>
    </row>
    <row r="35" spans="1:10" ht="12.75" customHeight="1">
      <c r="A35" s="601" t="s">
        <v>301</v>
      </c>
      <c r="B35" s="601"/>
      <c r="C35" s="601"/>
      <c r="D35" s="601"/>
      <c r="E35" s="601"/>
      <c r="F35" s="238"/>
      <c r="G35" s="238"/>
      <c r="H35" s="70"/>
      <c r="I35" s="70"/>
      <c r="J35" s="70"/>
    </row>
    <row r="36" spans="1:7" ht="12.75">
      <c r="A36" s="231" t="s">
        <v>287</v>
      </c>
      <c r="B36" s="224" t="s">
        <v>32</v>
      </c>
      <c r="C36" s="225" t="s">
        <v>288</v>
      </c>
      <c r="D36" s="225"/>
      <c r="E36" s="224"/>
      <c r="F36" s="227"/>
      <c r="G36" s="228"/>
    </row>
    <row r="37" spans="1:7" ht="12.75">
      <c r="A37" s="231" t="s">
        <v>289</v>
      </c>
      <c r="B37" s="225" t="s">
        <v>290</v>
      </c>
      <c r="C37" s="244" t="s">
        <v>278</v>
      </c>
      <c r="D37" s="245" t="s">
        <v>35</v>
      </c>
      <c r="E37" s="224" t="s">
        <v>260</v>
      </c>
      <c r="F37" s="225">
        <f>60*2</f>
        <v>120</v>
      </c>
      <c r="G37" s="228">
        <v>0.3333333333333333</v>
      </c>
    </row>
    <row r="38" spans="1:7" ht="12.75">
      <c r="A38" s="231"/>
      <c r="B38" s="225"/>
      <c r="C38" s="232" t="s">
        <v>273</v>
      </c>
      <c r="D38" s="245" t="s">
        <v>35</v>
      </c>
      <c r="E38" s="236"/>
      <c r="F38" s="225">
        <v>30</v>
      </c>
      <c r="G38" s="228">
        <f>G37+TIME(0,F37,0)</f>
        <v>0.41666666666666663</v>
      </c>
    </row>
    <row r="39" spans="1:7" ht="12.75">
      <c r="A39" s="231" t="s">
        <v>289</v>
      </c>
      <c r="B39" s="225" t="s">
        <v>290</v>
      </c>
      <c r="C39" s="244" t="s">
        <v>278</v>
      </c>
      <c r="D39" s="245" t="s">
        <v>35</v>
      </c>
      <c r="E39" s="224" t="s">
        <v>260</v>
      </c>
      <c r="F39" s="225">
        <f>90</f>
        <v>90</v>
      </c>
      <c r="G39" s="228">
        <f>G38+TIME(0,F38,0)</f>
        <v>0.43749999999999994</v>
      </c>
    </row>
    <row r="40" spans="1:7" ht="12.75">
      <c r="A40" s="231"/>
      <c r="B40" s="225"/>
      <c r="C40" s="232" t="s">
        <v>264</v>
      </c>
      <c r="D40" s="245" t="s">
        <v>35</v>
      </c>
      <c r="E40" s="236"/>
      <c r="F40" s="225">
        <v>60</v>
      </c>
      <c r="G40" s="228">
        <f>G39+TIME(0,F39,0)</f>
        <v>0.49999999999999994</v>
      </c>
    </row>
    <row r="41" spans="1:7" ht="12.75">
      <c r="A41" s="231" t="s">
        <v>165</v>
      </c>
      <c r="B41" s="225" t="s">
        <v>166</v>
      </c>
      <c r="C41" s="232" t="s">
        <v>291</v>
      </c>
      <c r="D41" s="245" t="s">
        <v>35</v>
      </c>
      <c r="E41" s="236"/>
      <c r="F41" s="225"/>
      <c r="G41" s="228">
        <f>G40+TIME(0,F40,0)</f>
        <v>0.5416666666666666</v>
      </c>
    </row>
    <row r="42" spans="1:7" ht="12.75">
      <c r="A42" s="231" t="s">
        <v>169</v>
      </c>
      <c r="B42" s="225" t="s">
        <v>290</v>
      </c>
      <c r="C42" s="244" t="s">
        <v>278</v>
      </c>
      <c r="D42" s="245" t="s">
        <v>35</v>
      </c>
      <c r="E42" s="224" t="s">
        <v>260</v>
      </c>
      <c r="F42" s="225">
        <f>2*60</f>
        <v>120</v>
      </c>
      <c r="G42" s="228">
        <v>0.5416666666666666</v>
      </c>
    </row>
    <row r="43" spans="1:7" ht="12.75">
      <c r="A43" s="231"/>
      <c r="B43" s="224"/>
      <c r="C43" s="232" t="s">
        <v>273</v>
      </c>
      <c r="D43" s="245" t="s">
        <v>35</v>
      </c>
      <c r="E43" s="224"/>
      <c r="F43" s="227">
        <v>30</v>
      </c>
      <c r="G43" s="228">
        <f aca="true" t="shared" si="1" ref="G43:G49">G42+TIME(0,F42,0)</f>
        <v>0.625</v>
      </c>
    </row>
    <row r="44" spans="1:7" ht="12.75">
      <c r="A44" s="231" t="s">
        <v>292</v>
      </c>
      <c r="B44" s="224" t="s">
        <v>290</v>
      </c>
      <c r="C44" s="244" t="s">
        <v>278</v>
      </c>
      <c r="D44" s="245" t="s">
        <v>35</v>
      </c>
      <c r="E44" s="224" t="s">
        <v>260</v>
      </c>
      <c r="F44" s="227">
        <f>2*60</f>
        <v>120</v>
      </c>
      <c r="G44" s="228">
        <f t="shared" si="1"/>
        <v>0.6458333333333334</v>
      </c>
    </row>
    <row r="45" spans="1:7" ht="12.75">
      <c r="A45" s="231"/>
      <c r="B45" s="224"/>
      <c r="C45" s="232" t="s">
        <v>293</v>
      </c>
      <c r="D45" s="245" t="s">
        <v>35</v>
      </c>
      <c r="E45" s="224"/>
      <c r="F45" s="227">
        <v>60</v>
      </c>
      <c r="G45" s="228">
        <f t="shared" si="1"/>
        <v>0.7291666666666667</v>
      </c>
    </row>
    <row r="46" spans="1:7" ht="12.75">
      <c r="A46" s="231"/>
      <c r="B46" s="224" t="s">
        <v>290</v>
      </c>
      <c r="C46" s="225" t="s">
        <v>291</v>
      </c>
      <c r="D46" s="245" t="s">
        <v>35</v>
      </c>
      <c r="E46" s="236"/>
      <c r="F46" s="227"/>
      <c r="G46" s="228">
        <f t="shared" si="1"/>
        <v>0.7708333333333334</v>
      </c>
    </row>
    <row r="47" spans="1:7" ht="12.75">
      <c r="A47" s="231" t="s">
        <v>294</v>
      </c>
      <c r="B47" s="224"/>
      <c r="C47" s="244" t="s">
        <v>278</v>
      </c>
      <c r="D47" s="245" t="s">
        <v>35</v>
      </c>
      <c r="E47" s="224" t="s">
        <v>260</v>
      </c>
      <c r="F47" s="227">
        <v>180</v>
      </c>
      <c r="G47" s="228">
        <f t="shared" si="1"/>
        <v>0.7708333333333334</v>
      </c>
    </row>
    <row r="48" spans="1:7" ht="12.75">
      <c r="A48" s="231" t="s">
        <v>295</v>
      </c>
      <c r="B48" s="224" t="s">
        <v>166</v>
      </c>
      <c r="C48" s="230" t="s">
        <v>296</v>
      </c>
      <c r="D48" s="230"/>
      <c r="E48" s="224"/>
      <c r="F48" s="227"/>
      <c r="G48" s="228">
        <f t="shared" si="1"/>
        <v>0.8958333333333334</v>
      </c>
    </row>
    <row r="49" spans="1:7" ht="12.75">
      <c r="A49" s="114"/>
      <c r="B49" s="104"/>
      <c r="E49" s="104"/>
      <c r="F49" s="105"/>
      <c r="G49" s="221">
        <f t="shared" si="1"/>
        <v>0.8958333333333334</v>
      </c>
    </row>
    <row r="50" spans="1:7" ht="12.75">
      <c r="A50" s="110"/>
      <c r="B50" s="104"/>
      <c r="C50" s="104" t="s">
        <v>297</v>
      </c>
      <c r="D50" s="104"/>
      <c r="E50" s="104"/>
      <c r="F50" s="105"/>
      <c r="G50" s="222"/>
    </row>
    <row r="51" spans="1:7" ht="12.75">
      <c r="A51" s="110" t="s">
        <v>32</v>
      </c>
      <c r="B51" s="104" t="s">
        <v>32</v>
      </c>
      <c r="C51" s="103" t="s">
        <v>215</v>
      </c>
      <c r="D51" s="103"/>
      <c r="E51" s="104"/>
      <c r="F51" s="105"/>
      <c r="G51" s="222" t="s">
        <v>32</v>
      </c>
    </row>
    <row r="52" spans="1:5" ht="12.75">
      <c r="A52" s="104"/>
      <c r="B52" s="103"/>
      <c r="C52" s="103" t="s">
        <v>216</v>
      </c>
      <c r="D52" s="103"/>
      <c r="E52" s="103"/>
    </row>
    <row r="53" spans="1:5" ht="12.75">
      <c r="A53" s="104"/>
      <c r="B53" s="103"/>
      <c r="C53" s="103"/>
      <c r="D53" s="103"/>
      <c r="E53" s="103"/>
    </row>
  </sheetData>
  <mergeCells count="7">
    <mergeCell ref="A16:E16"/>
    <mergeCell ref="A27:E27"/>
    <mergeCell ref="A35:E35"/>
    <mergeCell ref="A2:G2"/>
    <mergeCell ref="A3:G3"/>
    <mergeCell ref="A4:G4"/>
    <mergeCell ref="A6:E6"/>
  </mergeCells>
  <printOptions/>
  <pageMargins left="0.5" right="0.25" top="1.25" bottom="1.25" header="0.5" footer="0.5"/>
  <pageSetup fitToHeight="1" fitToWidth="1" horizontalDpi="300" verticalDpi="300" orientation="landscape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 topLeftCell="A1">
      <selection activeCell="A1" sqref="A1"/>
    </sheetView>
  </sheetViews>
  <sheetFormatPr defaultColWidth="12.57421875" defaultRowHeight="12.75"/>
  <cols>
    <col min="1" max="2" width="4.8515625" style="236" customWidth="1"/>
    <col min="3" max="3" width="66.7109375" style="236" customWidth="1"/>
    <col min="4" max="4" width="24.421875" style="236" customWidth="1"/>
    <col min="5" max="5" width="7.28125" style="225" customWidth="1"/>
    <col min="6" max="6" width="17.8515625" style="260" customWidth="1"/>
    <col min="7" max="7" width="12.7109375" style="251" customWidth="1"/>
    <col min="8" max="16384" width="12.57421875" style="236" customWidth="1"/>
  </cols>
  <sheetData>
    <row r="2" spans="1:6" ht="12.75" customHeight="1">
      <c r="A2" s="598" t="s">
        <v>322</v>
      </c>
      <c r="B2" s="598"/>
      <c r="C2" s="598"/>
      <c r="D2" s="598"/>
      <c r="E2" s="598"/>
      <c r="F2" s="598"/>
    </row>
    <row r="3" spans="1:6" ht="12.75" customHeight="1">
      <c r="A3" s="597" t="s">
        <v>323</v>
      </c>
      <c r="B3" s="598"/>
      <c r="C3" s="598"/>
      <c r="D3" s="598"/>
      <c r="E3" s="598"/>
      <c r="F3" s="598"/>
    </row>
    <row r="4" spans="1:6" ht="17.25" customHeight="1">
      <c r="A4" s="599" t="s">
        <v>324</v>
      </c>
      <c r="B4" s="600"/>
      <c r="C4" s="600"/>
      <c r="D4" s="600"/>
      <c r="E4" s="600"/>
      <c r="F4" s="600"/>
    </row>
    <row r="5" spans="1:6" ht="17.25" customHeight="1">
      <c r="A5" s="253"/>
      <c r="B5" s="254"/>
      <c r="C5" s="254"/>
      <c r="D5" s="254"/>
      <c r="E5" s="254"/>
      <c r="F5" s="254"/>
    </row>
    <row r="6" spans="1:7" ht="15.75">
      <c r="A6" s="601" t="s">
        <v>325</v>
      </c>
      <c r="B6" s="601"/>
      <c r="C6" s="601"/>
      <c r="D6" s="601"/>
      <c r="E6" s="252"/>
      <c r="F6" s="252"/>
      <c r="G6" s="252"/>
    </row>
    <row r="7" spans="1:6" ht="12.75">
      <c r="A7" s="224">
        <v>0</v>
      </c>
      <c r="B7" s="225" t="s">
        <v>34</v>
      </c>
      <c r="C7" s="226" t="s">
        <v>326</v>
      </c>
      <c r="D7" s="224" t="s">
        <v>327</v>
      </c>
      <c r="E7" s="227">
        <v>1</v>
      </c>
      <c r="F7" s="250">
        <v>37025.645833333336</v>
      </c>
    </row>
    <row r="8" spans="1:6" ht="12.75">
      <c r="A8" s="229">
        <v>1</v>
      </c>
      <c r="B8" s="225" t="s">
        <v>34</v>
      </c>
      <c r="C8" s="230" t="s">
        <v>261</v>
      </c>
      <c r="D8" s="224" t="s">
        <v>327</v>
      </c>
      <c r="E8" s="227">
        <v>10</v>
      </c>
      <c r="F8" s="250">
        <f>F7+TIME(0,E7,0)</f>
        <v>37025.64652777778</v>
      </c>
    </row>
    <row r="9" spans="1:6" ht="12.75">
      <c r="A9" s="229">
        <v>2</v>
      </c>
      <c r="B9" s="225" t="s">
        <v>34</v>
      </c>
      <c r="C9" s="255" t="s">
        <v>163</v>
      </c>
      <c r="D9" s="224" t="s">
        <v>327</v>
      </c>
      <c r="E9" s="227">
        <v>4</v>
      </c>
      <c r="F9" s="250">
        <f>F8+TIME(0,E8,0)</f>
        <v>37025.65347222223</v>
      </c>
    </row>
    <row r="10" spans="1:6" ht="12.75">
      <c r="A10" s="232">
        <v>3</v>
      </c>
      <c r="B10" s="236" t="s">
        <v>34</v>
      </c>
      <c r="C10" s="226" t="s">
        <v>164</v>
      </c>
      <c r="D10" s="224" t="s">
        <v>327</v>
      </c>
      <c r="E10" s="227">
        <v>40</v>
      </c>
      <c r="F10" s="250">
        <f>F9+TIME(0,E9,0)</f>
        <v>37025.65625000001</v>
      </c>
    </row>
    <row r="11" spans="1:6" ht="12.75">
      <c r="A11" s="231" t="s">
        <v>266</v>
      </c>
      <c r="B11" s="224" t="s">
        <v>166</v>
      </c>
      <c r="C11" s="230" t="s">
        <v>328</v>
      </c>
      <c r="D11" s="224" t="s">
        <v>327</v>
      </c>
      <c r="E11" s="227">
        <v>10</v>
      </c>
      <c r="F11" s="250">
        <f>F10+TIME(0,E10,0)</f>
        <v>37025.68402777779</v>
      </c>
    </row>
    <row r="12" spans="1:6" ht="12.75">
      <c r="A12" s="231" t="s">
        <v>329</v>
      </c>
      <c r="B12" s="224" t="s">
        <v>172</v>
      </c>
      <c r="C12" s="230" t="s">
        <v>330</v>
      </c>
      <c r="D12" s="224" t="s">
        <v>327</v>
      </c>
      <c r="E12" s="227">
        <v>20</v>
      </c>
      <c r="F12" s="250">
        <f>F11+TIME(0,E11,0)</f>
        <v>37025.69097222223</v>
      </c>
    </row>
    <row r="13" spans="1:7" s="257" customFormat="1" ht="12.75">
      <c r="A13" s="239">
        <v>6</v>
      </c>
      <c r="B13" s="224" t="s">
        <v>32</v>
      </c>
      <c r="C13" s="234" t="s">
        <v>269</v>
      </c>
      <c r="D13" s="239"/>
      <c r="E13" s="240"/>
      <c r="F13" s="256"/>
      <c r="G13" s="251"/>
    </row>
    <row r="14" spans="1:6" ht="12.75">
      <c r="A14" s="231" t="s">
        <v>289</v>
      </c>
      <c r="B14" s="224" t="s">
        <v>172</v>
      </c>
      <c r="C14" s="242" t="s">
        <v>635</v>
      </c>
      <c r="D14" s="224" t="s">
        <v>636</v>
      </c>
      <c r="E14" s="227">
        <v>35</v>
      </c>
      <c r="F14" s="250">
        <f>F12+TIME(0,E12,0)</f>
        <v>37025.704861111124</v>
      </c>
    </row>
    <row r="15" spans="1:6" ht="12.75">
      <c r="A15" s="231"/>
      <c r="B15" s="224"/>
      <c r="C15" s="230" t="s">
        <v>293</v>
      </c>
      <c r="D15" s="224"/>
      <c r="E15" s="227">
        <v>60</v>
      </c>
      <c r="F15" s="250">
        <f>F14+TIME(0,E14,0)</f>
        <v>37025.72916666668</v>
      </c>
    </row>
    <row r="16" spans="1:6" ht="12.75">
      <c r="A16" s="231"/>
      <c r="B16" s="224" t="s">
        <v>172</v>
      </c>
      <c r="C16" s="242" t="s">
        <v>331</v>
      </c>
      <c r="D16" s="224" t="s">
        <v>637</v>
      </c>
      <c r="E16" s="227">
        <v>60</v>
      </c>
      <c r="F16" s="250">
        <f>F15+TIME(0,E15,0)</f>
        <v>37025.77083333334</v>
      </c>
    </row>
    <row r="17" spans="1:6" ht="12.75">
      <c r="A17" s="231"/>
      <c r="B17" s="224" t="s">
        <v>172</v>
      </c>
      <c r="C17" s="242" t="s">
        <v>638</v>
      </c>
      <c r="D17" s="224" t="s">
        <v>639</v>
      </c>
      <c r="E17" s="227">
        <v>60</v>
      </c>
      <c r="F17" s="250">
        <f>F16+TIME(0,E16,0)</f>
        <v>37025.81250000001</v>
      </c>
    </row>
    <row r="18" spans="1:6" ht="12.75">
      <c r="A18" s="231"/>
      <c r="B18" s="224" t="s">
        <v>172</v>
      </c>
      <c r="C18" s="242" t="s">
        <v>640</v>
      </c>
      <c r="D18" s="224" t="s">
        <v>641</v>
      </c>
      <c r="E18" s="227">
        <v>60</v>
      </c>
      <c r="F18" s="250">
        <f>F17+TIME(0,E17,0)</f>
        <v>37025.85416666667</v>
      </c>
    </row>
    <row r="19" spans="1:6" ht="12.75">
      <c r="A19" s="231"/>
      <c r="B19" s="224"/>
      <c r="C19" s="230" t="s">
        <v>268</v>
      </c>
      <c r="D19" s="224"/>
      <c r="E19" s="227"/>
      <c r="F19" s="250">
        <f>F18+TIME(0,E18,0)</f>
        <v>37025.895833333336</v>
      </c>
    </row>
    <row r="20" spans="1:6" ht="12.75">
      <c r="A20" s="231"/>
      <c r="B20" s="224"/>
      <c r="C20" s="234"/>
      <c r="D20" s="224"/>
      <c r="E20" s="227"/>
      <c r="F20" s="250"/>
    </row>
    <row r="21" spans="1:7" ht="15.75">
      <c r="A21" s="601" t="s">
        <v>332</v>
      </c>
      <c r="B21" s="601"/>
      <c r="C21" s="601"/>
      <c r="D21" s="601"/>
      <c r="E21" s="252"/>
      <c r="F21" s="252"/>
      <c r="G21" s="252"/>
    </row>
    <row r="22" spans="1:6" ht="12.75">
      <c r="A22" s="231" t="s">
        <v>287</v>
      </c>
      <c r="B22" s="224"/>
      <c r="C22" s="230" t="s">
        <v>269</v>
      </c>
      <c r="D22" s="224"/>
      <c r="E22" s="227"/>
      <c r="F22" s="250"/>
    </row>
    <row r="23" spans="1:6" ht="12.75">
      <c r="A23" s="231" t="s">
        <v>333</v>
      </c>
      <c r="B23" s="224" t="s">
        <v>172</v>
      </c>
      <c r="C23" s="242" t="s">
        <v>334</v>
      </c>
      <c r="D23" s="224" t="s">
        <v>327</v>
      </c>
      <c r="E23" s="227">
        <v>30</v>
      </c>
      <c r="F23" s="250">
        <v>37026.541666666664</v>
      </c>
    </row>
    <row r="24" spans="1:6" ht="12.75">
      <c r="A24" s="231" t="s">
        <v>335</v>
      </c>
      <c r="B24" s="224" t="s">
        <v>170</v>
      </c>
      <c r="C24" s="242" t="s">
        <v>336</v>
      </c>
      <c r="D24" s="224" t="s">
        <v>327</v>
      </c>
      <c r="E24" s="227">
        <v>60</v>
      </c>
      <c r="F24" s="250">
        <f aca="true" t="shared" si="0" ref="F24:F32">F23+TIME(0,E23,0)</f>
        <v>37026.5625</v>
      </c>
    </row>
    <row r="25" spans="1:6" ht="12.75">
      <c r="A25" s="231" t="s">
        <v>337</v>
      </c>
      <c r="B25" s="224"/>
      <c r="C25" s="242" t="s">
        <v>339</v>
      </c>
      <c r="D25" s="224" t="s">
        <v>637</v>
      </c>
      <c r="E25" s="227">
        <v>15</v>
      </c>
      <c r="F25" s="250">
        <f t="shared" si="0"/>
        <v>37026.604166666664</v>
      </c>
    </row>
    <row r="26" spans="1:6" ht="12.75">
      <c r="A26" s="231"/>
      <c r="B26" s="224"/>
      <c r="C26" s="242" t="s">
        <v>642</v>
      </c>
      <c r="D26" s="224" t="s">
        <v>636</v>
      </c>
      <c r="E26" s="227">
        <v>15</v>
      </c>
      <c r="F26" s="250">
        <f t="shared" si="0"/>
        <v>37026.61458333333</v>
      </c>
    </row>
    <row r="27" spans="1:6" ht="12.75">
      <c r="A27" s="231"/>
      <c r="B27" s="224"/>
      <c r="C27" s="230" t="s">
        <v>273</v>
      </c>
      <c r="D27" s="224"/>
      <c r="E27" s="227">
        <v>30</v>
      </c>
      <c r="F27" s="250">
        <f t="shared" si="0"/>
        <v>37026.62499999999</v>
      </c>
    </row>
    <row r="28" spans="1:6" ht="12.75">
      <c r="A28" s="231"/>
      <c r="B28" s="224"/>
      <c r="C28" s="242" t="s">
        <v>643</v>
      </c>
      <c r="D28" s="224" t="s">
        <v>639</v>
      </c>
      <c r="E28" s="227">
        <v>15</v>
      </c>
      <c r="F28" s="250">
        <f t="shared" si="0"/>
        <v>37026.64583333333</v>
      </c>
    </row>
    <row r="29" spans="1:6" ht="12.75">
      <c r="A29" s="231"/>
      <c r="B29" s="224"/>
      <c r="C29" s="242" t="s">
        <v>644</v>
      </c>
      <c r="D29" s="224" t="s">
        <v>641</v>
      </c>
      <c r="E29" s="227">
        <v>15</v>
      </c>
      <c r="F29" s="250">
        <f t="shared" si="0"/>
        <v>37026.65624999999</v>
      </c>
    </row>
    <row r="30" spans="1:6" ht="12.75">
      <c r="A30" s="231" t="s">
        <v>338</v>
      </c>
      <c r="B30" s="224" t="s">
        <v>166</v>
      </c>
      <c r="C30" s="242" t="s">
        <v>342</v>
      </c>
      <c r="D30" s="224" t="s">
        <v>327</v>
      </c>
      <c r="E30" s="227">
        <v>45</v>
      </c>
      <c r="F30" s="250">
        <f t="shared" si="0"/>
        <v>37026.66666666666</v>
      </c>
    </row>
    <row r="31" spans="1:6" ht="12.75">
      <c r="A31" s="231" t="s">
        <v>340</v>
      </c>
      <c r="B31" s="224" t="s">
        <v>166</v>
      </c>
      <c r="C31" s="242" t="s">
        <v>344</v>
      </c>
      <c r="D31" s="224" t="s">
        <v>327</v>
      </c>
      <c r="E31" s="227">
        <v>45</v>
      </c>
      <c r="F31" s="250">
        <f t="shared" si="0"/>
        <v>37026.69791666666</v>
      </c>
    </row>
    <row r="32" spans="1:6" ht="12.75">
      <c r="A32" s="231"/>
      <c r="B32" s="224"/>
      <c r="C32" s="230" t="s">
        <v>268</v>
      </c>
      <c r="D32" s="224"/>
      <c r="E32" s="227"/>
      <c r="F32" s="250">
        <f t="shared" si="0"/>
        <v>37026.72916666666</v>
      </c>
    </row>
    <row r="33" spans="1:6" ht="12.75">
      <c r="A33" s="231"/>
      <c r="B33" s="224"/>
      <c r="D33" s="224"/>
      <c r="E33" s="236"/>
      <c r="F33" s="236"/>
    </row>
    <row r="34" spans="1:7" ht="15.75">
      <c r="A34" s="601" t="s">
        <v>345</v>
      </c>
      <c r="B34" s="601"/>
      <c r="C34" s="601"/>
      <c r="D34" s="601"/>
      <c r="E34" s="252"/>
      <c r="F34" s="252"/>
      <c r="G34" s="252"/>
    </row>
    <row r="35" spans="1:6" ht="12.75">
      <c r="A35" s="231" t="s">
        <v>287</v>
      </c>
      <c r="B35" s="224"/>
      <c r="C35" s="230" t="s">
        <v>269</v>
      </c>
      <c r="D35" s="224"/>
      <c r="E35" s="227"/>
      <c r="F35" s="250"/>
    </row>
    <row r="36" spans="1:6" ht="12.75">
      <c r="A36" s="231" t="s">
        <v>341</v>
      </c>
      <c r="B36" s="224" t="s">
        <v>172</v>
      </c>
      <c r="C36" s="242" t="s">
        <v>347</v>
      </c>
      <c r="D36" s="224" t="s">
        <v>278</v>
      </c>
      <c r="E36" s="227">
        <v>60</v>
      </c>
      <c r="F36" s="250">
        <v>37027.666666666664</v>
      </c>
    </row>
    <row r="37" spans="1:6" ht="12.75">
      <c r="A37" s="231" t="s">
        <v>343</v>
      </c>
      <c r="B37" s="224"/>
      <c r="C37" s="242" t="s">
        <v>349</v>
      </c>
      <c r="D37" s="224" t="s">
        <v>327</v>
      </c>
      <c r="E37" s="227">
        <v>10</v>
      </c>
      <c r="F37" s="250">
        <f>F36+TIME(0,E36,0)</f>
        <v>37027.70833333333</v>
      </c>
    </row>
    <row r="38" spans="1:6" ht="12.75">
      <c r="A38" s="231" t="s">
        <v>346</v>
      </c>
      <c r="B38" s="224" t="s">
        <v>170</v>
      </c>
      <c r="C38" s="242" t="s">
        <v>351</v>
      </c>
      <c r="D38" s="224" t="s">
        <v>327</v>
      </c>
      <c r="E38" s="227">
        <v>20</v>
      </c>
      <c r="F38" s="250">
        <f>F37+TIME(0,E37,0)</f>
        <v>37027.715277777774</v>
      </c>
    </row>
    <row r="39" spans="1:6" ht="12.75">
      <c r="A39" s="231"/>
      <c r="B39" s="224"/>
      <c r="C39" s="230" t="s">
        <v>268</v>
      </c>
      <c r="D39" s="224"/>
      <c r="E39" s="227"/>
      <c r="F39" s="250">
        <f>F38+TIME(0,E38,0)</f>
        <v>37027.729166666664</v>
      </c>
    </row>
    <row r="40" spans="1:6" ht="12.75">
      <c r="A40" s="231"/>
      <c r="B40" s="224"/>
      <c r="C40" s="242"/>
      <c r="D40" s="224"/>
      <c r="E40" s="227"/>
      <c r="F40" s="250"/>
    </row>
    <row r="41" spans="1:7" ht="15.75">
      <c r="A41" s="601" t="s">
        <v>352</v>
      </c>
      <c r="B41" s="601"/>
      <c r="C41" s="601"/>
      <c r="D41" s="601"/>
      <c r="E41" s="252"/>
      <c r="F41" s="252"/>
      <c r="G41" s="252"/>
    </row>
    <row r="42" spans="1:6" ht="12.75">
      <c r="A42" s="231" t="s">
        <v>287</v>
      </c>
      <c r="B42" s="224"/>
      <c r="C42" s="230" t="s">
        <v>269</v>
      </c>
      <c r="D42" s="224"/>
      <c r="E42" s="227"/>
      <c r="F42" s="250"/>
    </row>
    <row r="43" spans="1:6" ht="12.75">
      <c r="A43" s="231" t="s">
        <v>348</v>
      </c>
      <c r="B43" s="224"/>
      <c r="C43" s="242" t="s">
        <v>354</v>
      </c>
      <c r="D43" s="224" t="s">
        <v>278</v>
      </c>
      <c r="E43" s="227">
        <v>60</v>
      </c>
      <c r="F43" s="250">
        <v>37028.333333333336</v>
      </c>
    </row>
    <row r="44" spans="1:6" ht="12.75">
      <c r="A44" s="231" t="s">
        <v>350</v>
      </c>
      <c r="B44" s="224" t="s">
        <v>166</v>
      </c>
      <c r="C44" s="242" t="s">
        <v>356</v>
      </c>
      <c r="D44" s="224" t="s">
        <v>327</v>
      </c>
      <c r="E44" s="227">
        <v>30</v>
      </c>
      <c r="F44" s="250">
        <f>F43+TIME(0,E43,0)</f>
        <v>37028.375</v>
      </c>
    </row>
    <row r="45" spans="1:6" ht="12.75">
      <c r="A45" s="231" t="s">
        <v>353</v>
      </c>
      <c r="B45" s="224" t="s">
        <v>166</v>
      </c>
      <c r="C45" s="242" t="s">
        <v>357</v>
      </c>
      <c r="D45" s="224" t="s">
        <v>327</v>
      </c>
      <c r="E45" s="227">
        <v>30</v>
      </c>
      <c r="F45" s="250">
        <f>F44+TIME(0,E44,0)</f>
        <v>37028.395833333336</v>
      </c>
    </row>
    <row r="46" spans="1:6" ht="12.75">
      <c r="A46" s="231"/>
      <c r="B46" s="224"/>
      <c r="C46" s="244" t="s">
        <v>273</v>
      </c>
      <c r="D46" s="224"/>
      <c r="E46" s="227">
        <v>30</v>
      </c>
      <c r="F46" s="250">
        <f>F45+TIME(0,E45,0)</f>
        <v>37028.41666666667</v>
      </c>
    </row>
    <row r="47" spans="1:6" ht="12.75">
      <c r="A47" s="231" t="s">
        <v>355</v>
      </c>
      <c r="B47" s="224" t="s">
        <v>172</v>
      </c>
      <c r="C47" s="242" t="s">
        <v>358</v>
      </c>
      <c r="D47" s="224" t="s">
        <v>327</v>
      </c>
      <c r="E47" s="227">
        <v>30</v>
      </c>
      <c r="F47" s="250">
        <f>F46+TIME(0,E46,0)</f>
        <v>37028.43750000001</v>
      </c>
    </row>
    <row r="48" spans="1:6" ht="12.75">
      <c r="A48" s="231" t="s">
        <v>165</v>
      </c>
      <c r="B48" s="224"/>
      <c r="C48" s="232" t="s">
        <v>288</v>
      </c>
      <c r="D48" s="224"/>
      <c r="E48" s="227"/>
      <c r="F48" s="250"/>
    </row>
    <row r="49" spans="1:6" ht="12.75">
      <c r="A49" s="231" t="s">
        <v>169</v>
      </c>
      <c r="B49" s="224" t="s">
        <v>166</v>
      </c>
      <c r="C49" s="244" t="s">
        <v>359</v>
      </c>
      <c r="D49" s="224" t="s">
        <v>327</v>
      </c>
      <c r="E49" s="227">
        <v>60</v>
      </c>
      <c r="F49" s="250">
        <f>F46+TIME(0,E46,0)</f>
        <v>37028.43750000001</v>
      </c>
    </row>
    <row r="50" spans="1:6" ht="12.75">
      <c r="A50" s="231" t="s">
        <v>292</v>
      </c>
      <c r="B50" s="224"/>
      <c r="C50" s="244" t="s">
        <v>360</v>
      </c>
      <c r="D50" s="224" t="s">
        <v>327</v>
      </c>
      <c r="E50" s="227">
        <v>30</v>
      </c>
      <c r="F50" s="250">
        <f>F49+TIME(0,E49,0)</f>
        <v>37028.47916666667</v>
      </c>
    </row>
    <row r="51" spans="1:6" ht="12.75">
      <c r="A51" s="231"/>
      <c r="B51" s="224"/>
      <c r="C51" s="244" t="s">
        <v>273</v>
      </c>
      <c r="D51" s="224"/>
      <c r="E51" s="227">
        <v>210</v>
      </c>
      <c r="F51" s="250">
        <f>F50+TIME(0,E50,0)</f>
        <v>37028.50000000001</v>
      </c>
    </row>
    <row r="52" spans="1:6" ht="12.75">
      <c r="A52" s="231" t="s">
        <v>294</v>
      </c>
      <c r="B52" s="224" t="s">
        <v>166</v>
      </c>
      <c r="C52" s="244" t="s">
        <v>645</v>
      </c>
      <c r="D52" s="224" t="s">
        <v>327</v>
      </c>
      <c r="E52" s="227">
        <v>120</v>
      </c>
      <c r="F52" s="250">
        <f>F51+TIME(0,E51,0)</f>
        <v>37028.64583333334</v>
      </c>
    </row>
    <row r="53" spans="1:6" ht="12.75">
      <c r="A53" s="231" t="s">
        <v>295</v>
      </c>
      <c r="B53" s="224" t="s">
        <v>166</v>
      </c>
      <c r="C53" s="230" t="s">
        <v>361</v>
      </c>
      <c r="D53" s="224"/>
      <c r="E53" s="227">
        <v>0</v>
      </c>
      <c r="F53" s="250">
        <f>F52+TIME(0,E52,0)</f>
        <v>37028.72916666668</v>
      </c>
    </row>
    <row r="54" spans="1:6" ht="12.75">
      <c r="A54" s="235"/>
      <c r="B54" s="224"/>
      <c r="D54" s="224"/>
      <c r="E54" s="227"/>
      <c r="F54" s="258">
        <f>F53+TIME(0,E53,0)</f>
        <v>37028.72916666668</v>
      </c>
    </row>
    <row r="55" spans="1:6" ht="12.75">
      <c r="A55" s="231"/>
      <c r="B55" s="224"/>
      <c r="C55" s="224" t="s">
        <v>297</v>
      </c>
      <c r="D55" s="224"/>
      <c r="E55" s="227"/>
      <c r="F55" s="259"/>
    </row>
    <row r="56" spans="1:6" ht="12.75">
      <c r="A56" s="231" t="s">
        <v>32</v>
      </c>
      <c r="B56" s="224" t="s">
        <v>32</v>
      </c>
      <c r="C56" s="225" t="s">
        <v>215</v>
      </c>
      <c r="D56" s="224"/>
      <c r="E56" s="227"/>
      <c r="F56" s="259" t="s">
        <v>32</v>
      </c>
    </row>
    <row r="57" spans="1:4" ht="12.75">
      <c r="A57" s="224"/>
      <c r="B57" s="225"/>
      <c r="C57" s="225" t="s">
        <v>216</v>
      </c>
      <c r="D57" s="225"/>
    </row>
    <row r="58" spans="1:4" ht="12.75">
      <c r="A58" s="224"/>
      <c r="B58" s="225"/>
      <c r="C58" s="225"/>
      <c r="D58" s="225"/>
    </row>
    <row r="59" spans="1:3" ht="12.75">
      <c r="A59" s="224"/>
      <c r="B59" s="225"/>
      <c r="C59" s="225"/>
    </row>
    <row r="60" spans="1:3" ht="12.75">
      <c r="A60" s="224"/>
      <c r="B60" s="225"/>
      <c r="C60" s="225"/>
    </row>
    <row r="61" spans="1:3" ht="12.75">
      <c r="A61" s="224"/>
      <c r="B61" s="225"/>
      <c r="C61" s="225"/>
    </row>
  </sheetData>
  <mergeCells count="7">
    <mergeCell ref="A2:F2"/>
    <mergeCell ref="A3:F3"/>
    <mergeCell ref="A4:F4"/>
    <mergeCell ref="A41:D41"/>
    <mergeCell ref="A34:D34"/>
    <mergeCell ref="A21:D21"/>
    <mergeCell ref="A6:D6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304" customWidth="1"/>
    <col min="2" max="2" width="5.00390625" style="257" customWidth="1"/>
    <col min="3" max="3" width="66.421875" style="257" customWidth="1"/>
    <col min="4" max="5" width="9.140625" style="257" customWidth="1"/>
    <col min="6" max="6" width="23.421875" style="257" customWidth="1"/>
    <col min="7" max="16384" width="9.140625" style="257" customWidth="1"/>
  </cols>
  <sheetData>
    <row r="2" spans="1:7" ht="15.75">
      <c r="A2" s="598" t="s">
        <v>606</v>
      </c>
      <c r="B2" s="598"/>
      <c r="C2" s="598"/>
      <c r="D2" s="598"/>
      <c r="E2" s="598"/>
      <c r="F2" s="598"/>
      <c r="G2" s="251"/>
    </row>
    <row r="3" spans="1:7" ht="15.75">
      <c r="A3" s="597" t="s">
        <v>323</v>
      </c>
      <c r="B3" s="598"/>
      <c r="C3" s="598"/>
      <c r="D3" s="598"/>
      <c r="E3" s="598"/>
      <c r="F3" s="598"/>
      <c r="G3" s="251"/>
    </row>
    <row r="4" spans="1:7" ht="15.75">
      <c r="A4" s="599" t="s">
        <v>324</v>
      </c>
      <c r="B4" s="600"/>
      <c r="C4" s="600"/>
      <c r="D4" s="600"/>
      <c r="E4" s="600"/>
      <c r="F4" s="600"/>
      <c r="G4" s="251"/>
    </row>
    <row r="5" spans="1:7" ht="15.75">
      <c r="A5" s="301"/>
      <c r="B5" s="254"/>
      <c r="C5" s="254"/>
      <c r="D5" s="254"/>
      <c r="E5" s="254"/>
      <c r="F5" s="254"/>
      <c r="G5" s="251"/>
    </row>
    <row r="6" spans="1:7" ht="15.75">
      <c r="A6" s="597" t="s">
        <v>325</v>
      </c>
      <c r="B6" s="598"/>
      <c r="C6" s="598"/>
      <c r="D6" s="598"/>
      <c r="E6" s="598"/>
      <c r="F6" s="598"/>
      <c r="G6" s="598"/>
    </row>
    <row r="7" spans="1:7" ht="12.75">
      <c r="A7" s="305">
        <v>1</v>
      </c>
      <c r="B7" s="225" t="s">
        <v>34</v>
      </c>
      <c r="C7" s="226" t="s">
        <v>607</v>
      </c>
      <c r="D7" s="224" t="s">
        <v>594</v>
      </c>
      <c r="E7" s="227">
        <v>1</v>
      </c>
      <c r="F7" s="250" t="s">
        <v>595</v>
      </c>
      <c r="G7" s="251"/>
    </row>
    <row r="8" spans="1:7" ht="12.75">
      <c r="A8" s="306">
        <v>2</v>
      </c>
      <c r="B8" s="225" t="s">
        <v>34</v>
      </c>
      <c r="C8" s="230" t="s">
        <v>261</v>
      </c>
      <c r="D8" s="224" t="s">
        <v>594</v>
      </c>
      <c r="E8" s="227">
        <v>10</v>
      </c>
      <c r="F8" s="250"/>
      <c r="G8" s="251"/>
    </row>
    <row r="9" spans="1:7" ht="12.75">
      <c r="A9" s="307">
        <v>3</v>
      </c>
      <c r="B9" s="225" t="s">
        <v>34</v>
      </c>
      <c r="C9" s="226" t="s">
        <v>164</v>
      </c>
      <c r="D9" s="224" t="s">
        <v>594</v>
      </c>
      <c r="E9" s="227">
        <v>30</v>
      </c>
      <c r="F9" s="250"/>
      <c r="G9" s="251"/>
    </row>
    <row r="10" spans="1:7" ht="12.75">
      <c r="A10" s="307">
        <v>4</v>
      </c>
      <c r="B10" s="104" t="s">
        <v>170</v>
      </c>
      <c r="C10" s="226" t="s">
        <v>596</v>
      </c>
      <c r="D10" s="224"/>
      <c r="E10" s="227">
        <v>60</v>
      </c>
      <c r="F10" s="250"/>
      <c r="G10" s="251"/>
    </row>
    <row r="11" spans="1:7" ht="12.75">
      <c r="A11" s="303">
        <v>5.1</v>
      </c>
      <c r="B11" s="104" t="s">
        <v>170</v>
      </c>
      <c r="C11" s="226" t="s">
        <v>608</v>
      </c>
      <c r="D11" s="224"/>
      <c r="E11" s="227">
        <v>19</v>
      </c>
      <c r="F11" s="250"/>
      <c r="G11" s="251"/>
    </row>
    <row r="12" spans="1:7" ht="12.75">
      <c r="A12" s="302"/>
      <c r="B12" s="224"/>
      <c r="C12" s="230" t="s">
        <v>268</v>
      </c>
      <c r="D12" s="224"/>
      <c r="E12" s="227"/>
      <c r="F12" s="250" t="s">
        <v>597</v>
      </c>
      <c r="G12" s="251"/>
    </row>
    <row r="13" spans="1:7" ht="12.75">
      <c r="A13" s="302"/>
      <c r="B13" s="224"/>
      <c r="C13" s="230"/>
      <c r="D13" s="224"/>
      <c r="E13" s="227"/>
      <c r="F13" s="250"/>
      <c r="G13" s="251"/>
    </row>
    <row r="14" spans="1:7" ht="12.75">
      <c r="A14" s="302"/>
      <c r="B14" s="224"/>
      <c r="C14" s="234"/>
      <c r="D14" s="224"/>
      <c r="E14" s="227"/>
      <c r="F14" s="250"/>
      <c r="G14" s="251"/>
    </row>
    <row r="15" spans="1:7" ht="15.75">
      <c r="A15" s="597" t="s">
        <v>332</v>
      </c>
      <c r="B15" s="598"/>
      <c r="C15" s="598"/>
      <c r="D15" s="598"/>
      <c r="E15" s="598"/>
      <c r="F15" s="598"/>
      <c r="G15" s="598"/>
    </row>
    <row r="16" spans="1:7" ht="12.75">
      <c r="A16" s="303">
        <v>5.2</v>
      </c>
      <c r="B16" s="104" t="s">
        <v>170</v>
      </c>
      <c r="C16" s="300" t="s">
        <v>608</v>
      </c>
      <c r="D16" s="224" t="s">
        <v>594</v>
      </c>
      <c r="E16" s="227">
        <v>120</v>
      </c>
      <c r="F16" s="250">
        <v>37026.333333333336</v>
      </c>
      <c r="G16" s="251"/>
    </row>
    <row r="17" ht="12.75">
      <c r="C17" s="230" t="s">
        <v>598</v>
      </c>
    </row>
    <row r="19" spans="1:7" ht="12.75">
      <c r="A19" s="302">
        <v>5.3</v>
      </c>
      <c r="B19" s="104" t="s">
        <v>170</v>
      </c>
      <c r="C19" s="300" t="s">
        <v>608</v>
      </c>
      <c r="D19" s="224" t="s">
        <v>594</v>
      </c>
      <c r="E19" s="227">
        <v>90</v>
      </c>
      <c r="F19" s="250">
        <v>37026.4375</v>
      </c>
      <c r="G19" s="251"/>
    </row>
    <row r="20" ht="12.75">
      <c r="C20" s="230" t="s">
        <v>599</v>
      </c>
    </row>
    <row r="22" spans="1:7" ht="12.75">
      <c r="A22" s="302">
        <v>5.4</v>
      </c>
      <c r="B22" s="104" t="s">
        <v>170</v>
      </c>
      <c r="C22" s="300" t="s">
        <v>608</v>
      </c>
      <c r="D22" s="224" t="s">
        <v>594</v>
      </c>
      <c r="E22" s="227">
        <v>120</v>
      </c>
      <c r="F22" s="250" t="s">
        <v>600</v>
      </c>
      <c r="G22" s="251"/>
    </row>
    <row r="23" ht="12.75">
      <c r="C23" s="230" t="s">
        <v>268</v>
      </c>
    </row>
    <row r="26" spans="1:7" ht="15.75">
      <c r="A26" s="597" t="s">
        <v>345</v>
      </c>
      <c r="B26" s="598"/>
      <c r="C26" s="598"/>
      <c r="D26" s="598"/>
      <c r="E26" s="598"/>
      <c r="F26" s="598"/>
      <c r="G26" s="598"/>
    </row>
    <row r="27" spans="1:7" ht="12.75">
      <c r="A27" s="302">
        <v>5.5</v>
      </c>
      <c r="B27" s="104" t="s">
        <v>170</v>
      </c>
      <c r="C27" s="300" t="s">
        <v>608</v>
      </c>
      <c r="D27" s="224" t="s">
        <v>594</v>
      </c>
      <c r="E27" s="227">
        <v>90</v>
      </c>
      <c r="F27" s="250" t="s">
        <v>601</v>
      </c>
      <c r="G27" s="251"/>
    </row>
    <row r="28" ht="12.75">
      <c r="C28" s="230" t="s">
        <v>268</v>
      </c>
    </row>
    <row r="31" spans="1:7" ht="15.75">
      <c r="A31" s="597" t="s">
        <v>352</v>
      </c>
      <c r="B31" s="598"/>
      <c r="C31" s="598"/>
      <c r="D31" s="598"/>
      <c r="E31" s="598"/>
      <c r="F31" s="598"/>
      <c r="G31" s="598"/>
    </row>
    <row r="32" spans="1:7" ht="12.75">
      <c r="A32" s="302">
        <v>5.6</v>
      </c>
      <c r="B32" s="104" t="s">
        <v>170</v>
      </c>
      <c r="C32" s="300" t="s">
        <v>608</v>
      </c>
      <c r="D32" s="224" t="s">
        <v>594</v>
      </c>
      <c r="E32" s="227">
        <v>120</v>
      </c>
      <c r="F32" s="250">
        <v>37028.333333333336</v>
      </c>
      <c r="G32" s="251"/>
    </row>
    <row r="33" ht="12.75">
      <c r="C33" s="230" t="s">
        <v>598</v>
      </c>
    </row>
    <row r="35" spans="1:7" ht="12.75">
      <c r="A35" s="302">
        <v>5.7</v>
      </c>
      <c r="B35" s="104" t="s">
        <v>170</v>
      </c>
      <c r="C35" s="300" t="s">
        <v>608</v>
      </c>
      <c r="D35" s="224" t="s">
        <v>594</v>
      </c>
      <c r="E35" s="227">
        <v>90</v>
      </c>
      <c r="F35" s="250">
        <v>37028.4375</v>
      </c>
      <c r="G35" s="251"/>
    </row>
    <row r="36" ht="12.75">
      <c r="C36" s="230" t="s">
        <v>599</v>
      </c>
    </row>
    <row r="38" spans="1:7" ht="12.75">
      <c r="A38" s="302">
        <v>5.8</v>
      </c>
      <c r="B38" s="104" t="s">
        <v>170</v>
      </c>
      <c r="C38" s="300" t="s">
        <v>608</v>
      </c>
      <c r="D38" s="224" t="s">
        <v>594</v>
      </c>
      <c r="E38" s="227">
        <v>120</v>
      </c>
      <c r="F38" s="250" t="s">
        <v>602</v>
      </c>
      <c r="G38" s="251"/>
    </row>
    <row r="39" ht="12.75">
      <c r="C39" s="230" t="s">
        <v>603</v>
      </c>
    </row>
    <row r="41" spans="1:7" ht="12.75">
      <c r="A41" s="302">
        <v>5.9</v>
      </c>
      <c r="B41" s="104" t="s">
        <v>170</v>
      </c>
      <c r="C41" s="300" t="s">
        <v>608</v>
      </c>
      <c r="D41" s="224" t="s">
        <v>594</v>
      </c>
      <c r="E41" s="227">
        <v>120</v>
      </c>
      <c r="F41" s="250" t="s">
        <v>604</v>
      </c>
      <c r="G41" s="251"/>
    </row>
    <row r="42" ht="12.75">
      <c r="C42" s="230" t="s">
        <v>605</v>
      </c>
    </row>
  </sheetData>
  <mergeCells count="7">
    <mergeCell ref="A15:G15"/>
    <mergeCell ref="A26:G26"/>
    <mergeCell ref="A31:G31"/>
    <mergeCell ref="A2:F2"/>
    <mergeCell ref="A3:F3"/>
    <mergeCell ref="A4:F4"/>
    <mergeCell ref="A6:G6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57421875" style="102" customWidth="1"/>
    <col min="2" max="2" width="4.8515625" style="102" customWidth="1"/>
    <col min="3" max="3" width="75.57421875" style="102" customWidth="1"/>
    <col min="4" max="4" width="3.57421875" style="102" customWidth="1"/>
    <col min="5" max="5" width="18.28125" style="102" customWidth="1"/>
    <col min="6" max="6" width="4.8515625" style="103" customWidth="1"/>
    <col min="7" max="7" width="11.28125" style="102" customWidth="1"/>
    <col min="8" max="8" width="4.8515625" style="102" customWidth="1"/>
    <col min="9" max="16384" width="12.57421875" style="102" customWidth="1"/>
  </cols>
  <sheetData>
    <row r="2" spans="1:7" ht="12.75" customHeight="1">
      <c r="A2" s="591" t="s">
        <v>154</v>
      </c>
      <c r="B2" s="591"/>
      <c r="C2" s="591"/>
      <c r="D2" s="591"/>
      <c r="E2" s="591"/>
      <c r="F2" s="591"/>
      <c r="G2" s="591"/>
    </row>
    <row r="3" spans="1:7" ht="12.75" customHeight="1">
      <c r="A3" s="595" t="s">
        <v>302</v>
      </c>
      <c r="B3" s="591"/>
      <c r="C3" s="591"/>
      <c r="D3" s="591"/>
      <c r="E3" s="591"/>
      <c r="F3" s="591"/>
      <c r="G3" s="591"/>
    </row>
    <row r="4" spans="1:7" ht="17.25" customHeight="1">
      <c r="A4" s="592"/>
      <c r="B4" s="593"/>
      <c r="C4" s="593"/>
      <c r="D4" s="593"/>
      <c r="E4" s="593"/>
      <c r="F4" s="593"/>
      <c r="G4" s="593"/>
    </row>
    <row r="5" spans="1:9" ht="15.75">
      <c r="A5" s="103"/>
      <c r="B5" s="103"/>
      <c r="C5" s="595" t="s">
        <v>303</v>
      </c>
      <c r="D5" s="596"/>
      <c r="E5" s="596"/>
      <c r="F5" s="596"/>
      <c r="G5" s="596"/>
      <c r="H5" s="596"/>
      <c r="I5" s="596"/>
    </row>
    <row r="6" spans="1:7" ht="12.75">
      <c r="A6" s="104" t="s">
        <v>155</v>
      </c>
      <c r="B6" s="103" t="s">
        <v>34</v>
      </c>
      <c r="C6" s="104" t="s">
        <v>156</v>
      </c>
      <c r="D6" s="104" t="s">
        <v>35</v>
      </c>
      <c r="E6" s="104" t="s">
        <v>157</v>
      </c>
      <c r="F6" s="105">
        <v>1</v>
      </c>
      <c r="G6" s="106">
        <f>TIME(15,30,0)</f>
        <v>0.6458333333333334</v>
      </c>
    </row>
    <row r="7" spans="1:7" ht="12.75">
      <c r="A7" s="107" t="s">
        <v>158</v>
      </c>
      <c r="B7" s="103" t="s">
        <v>34</v>
      </c>
      <c r="C7" s="103" t="s">
        <v>159</v>
      </c>
      <c r="D7" s="104" t="s">
        <v>35</v>
      </c>
      <c r="E7" s="104" t="s">
        <v>157</v>
      </c>
      <c r="F7" s="105">
        <v>5</v>
      </c>
      <c r="G7" s="106">
        <f aca="true" t="shared" si="0" ref="G7:G18">G6+TIME(0,F6,0)</f>
        <v>0.6465277777777778</v>
      </c>
    </row>
    <row r="8" spans="1:7" ht="12.75">
      <c r="A8" s="107" t="s">
        <v>160</v>
      </c>
      <c r="B8" s="103" t="s">
        <v>34</v>
      </c>
      <c r="C8" s="7" t="s">
        <v>161</v>
      </c>
      <c r="D8" s="104" t="s">
        <v>35</v>
      </c>
      <c r="E8" s="104" t="s">
        <v>157</v>
      </c>
      <c r="F8" s="105">
        <v>5</v>
      </c>
      <c r="G8" s="106">
        <f t="shared" si="0"/>
        <v>0.65</v>
      </c>
    </row>
    <row r="9" spans="1:7" ht="12.75">
      <c r="A9" s="107" t="s">
        <v>162</v>
      </c>
      <c r="B9" s="103" t="s">
        <v>34</v>
      </c>
      <c r="C9" s="108" t="s">
        <v>163</v>
      </c>
      <c r="D9" s="104" t="s">
        <v>35</v>
      </c>
      <c r="E9" s="104" t="s">
        <v>157</v>
      </c>
      <c r="F9" s="105">
        <v>5</v>
      </c>
      <c r="G9" s="106">
        <f t="shared" si="0"/>
        <v>0.6534722222222222</v>
      </c>
    </row>
    <row r="10" spans="1:7" ht="12.75">
      <c r="A10" s="109">
        <v>6</v>
      </c>
      <c r="B10" s="102" t="s">
        <v>34</v>
      </c>
      <c r="C10" s="104" t="s">
        <v>164</v>
      </c>
      <c r="D10" s="104" t="s">
        <v>35</v>
      </c>
      <c r="E10" s="104" t="s">
        <v>157</v>
      </c>
      <c r="F10" s="105">
        <v>5</v>
      </c>
      <c r="G10" s="106">
        <f t="shared" si="0"/>
        <v>0.6569444444444444</v>
      </c>
    </row>
    <row r="11" spans="1:7" ht="12.75">
      <c r="A11" s="110" t="s">
        <v>165</v>
      </c>
      <c r="B11" s="104" t="s">
        <v>166</v>
      </c>
      <c r="C11" s="7" t="s">
        <v>167</v>
      </c>
      <c r="D11" s="104" t="s">
        <v>35</v>
      </c>
      <c r="E11" s="104" t="s">
        <v>168</v>
      </c>
      <c r="F11" s="105">
        <v>5</v>
      </c>
      <c r="G11" s="106">
        <f t="shared" si="0"/>
        <v>0.6604166666666667</v>
      </c>
    </row>
    <row r="12" spans="1:7" ht="12.75">
      <c r="A12" s="110" t="s">
        <v>169</v>
      </c>
      <c r="B12" s="104" t="s">
        <v>170</v>
      </c>
      <c r="C12" s="103" t="s">
        <v>171</v>
      </c>
      <c r="D12" s="104" t="s">
        <v>35</v>
      </c>
      <c r="E12" s="104" t="s">
        <v>157</v>
      </c>
      <c r="F12" s="105">
        <v>3</v>
      </c>
      <c r="G12" s="106">
        <f t="shared" si="0"/>
        <v>0.6638888888888889</v>
      </c>
    </row>
    <row r="13" spans="1:7" ht="12.75">
      <c r="A13" s="111">
        <v>8</v>
      </c>
      <c r="B13" s="104" t="s">
        <v>172</v>
      </c>
      <c r="C13" s="111" t="s">
        <v>173</v>
      </c>
      <c r="D13" s="104" t="s">
        <v>35</v>
      </c>
      <c r="E13" s="104" t="s">
        <v>157</v>
      </c>
      <c r="F13" s="105">
        <v>10</v>
      </c>
      <c r="G13" s="106">
        <f t="shared" si="0"/>
        <v>0.6659722222222222</v>
      </c>
    </row>
    <row r="14" spans="1:7" ht="12.75">
      <c r="A14" s="110" t="s">
        <v>174</v>
      </c>
      <c r="B14" s="104" t="s">
        <v>172</v>
      </c>
      <c r="C14" s="112" t="s">
        <v>175</v>
      </c>
      <c r="D14" s="104" t="s">
        <v>35</v>
      </c>
      <c r="E14" s="104" t="s">
        <v>157</v>
      </c>
      <c r="F14" s="105">
        <v>20</v>
      </c>
      <c r="G14" s="106">
        <f t="shared" si="0"/>
        <v>0.6729166666666666</v>
      </c>
    </row>
    <row r="15" spans="1:7" ht="12.75">
      <c r="A15" s="110" t="s">
        <v>176</v>
      </c>
      <c r="B15" s="104" t="s">
        <v>172</v>
      </c>
      <c r="C15" s="112" t="s">
        <v>177</v>
      </c>
      <c r="D15" s="104" t="s">
        <v>35</v>
      </c>
      <c r="E15" s="104" t="s">
        <v>157</v>
      </c>
      <c r="F15" s="105">
        <v>15</v>
      </c>
      <c r="G15" s="106">
        <f t="shared" si="0"/>
        <v>0.6868055555555554</v>
      </c>
    </row>
    <row r="16" spans="1:7" ht="12.75">
      <c r="A16" s="110" t="s">
        <v>178</v>
      </c>
      <c r="B16" s="104" t="s">
        <v>172</v>
      </c>
      <c r="C16" s="112" t="s">
        <v>179</v>
      </c>
      <c r="D16" s="104" t="s">
        <v>35</v>
      </c>
      <c r="E16" s="104" t="s">
        <v>157</v>
      </c>
      <c r="F16" s="105">
        <v>20</v>
      </c>
      <c r="G16" s="106">
        <f t="shared" si="0"/>
        <v>0.6972222222222221</v>
      </c>
    </row>
    <row r="17" spans="1:7" ht="12.75">
      <c r="A17" s="110" t="s">
        <v>180</v>
      </c>
      <c r="B17" s="104" t="s">
        <v>172</v>
      </c>
      <c r="C17" s="112" t="s">
        <v>181</v>
      </c>
      <c r="D17" s="104" t="s">
        <v>35</v>
      </c>
      <c r="E17" s="104" t="s">
        <v>157</v>
      </c>
      <c r="F17" s="105">
        <v>26</v>
      </c>
      <c r="G17" s="106">
        <f t="shared" si="0"/>
        <v>0.7111111111111109</v>
      </c>
    </row>
    <row r="18" spans="1:7" ht="12.75">
      <c r="A18" s="110"/>
      <c r="B18" s="104"/>
      <c r="C18" s="103" t="s">
        <v>196</v>
      </c>
      <c r="D18" s="104"/>
      <c r="E18" s="104"/>
      <c r="F18" s="105"/>
      <c r="G18" s="106">
        <f t="shared" si="0"/>
        <v>0.7291666666666665</v>
      </c>
    </row>
    <row r="19" spans="1:7" ht="12.75">
      <c r="A19" s="110"/>
      <c r="B19" s="104"/>
      <c r="C19" s="103"/>
      <c r="D19" s="104"/>
      <c r="E19" s="104"/>
      <c r="F19" s="105"/>
      <c r="G19" s="106"/>
    </row>
    <row r="20" spans="1:9" ht="15" customHeight="1">
      <c r="A20" s="110"/>
      <c r="B20" s="104"/>
      <c r="C20" s="595" t="s">
        <v>304</v>
      </c>
      <c r="D20" s="596"/>
      <c r="E20" s="596"/>
      <c r="F20" s="596"/>
      <c r="G20" s="596"/>
      <c r="H20" s="596"/>
      <c r="I20" s="596"/>
    </row>
    <row r="21" spans="1:7" ht="12.75">
      <c r="A21" s="110" t="s">
        <v>183</v>
      </c>
      <c r="B21" s="104" t="s">
        <v>170</v>
      </c>
      <c r="C21" s="112" t="s">
        <v>184</v>
      </c>
      <c r="D21" s="104" t="s">
        <v>35</v>
      </c>
      <c r="E21" s="104" t="s">
        <v>157</v>
      </c>
      <c r="F21" s="105">
        <v>30</v>
      </c>
      <c r="G21" s="106">
        <f>TIME(18,30,0)</f>
        <v>0.7708333333333334</v>
      </c>
    </row>
    <row r="22" spans="1:7" ht="12.75">
      <c r="A22" s="110" t="s">
        <v>185</v>
      </c>
      <c r="B22" s="104" t="s">
        <v>170</v>
      </c>
      <c r="C22" s="112" t="s">
        <v>186</v>
      </c>
      <c r="D22" s="104" t="s">
        <v>35</v>
      </c>
      <c r="E22" s="104" t="s">
        <v>157</v>
      </c>
      <c r="F22" s="105">
        <v>25</v>
      </c>
      <c r="G22" s="106">
        <f>G21+TIME(0,F21,0)</f>
        <v>0.7916666666666667</v>
      </c>
    </row>
    <row r="23" spans="1:7" ht="12.75">
      <c r="A23" s="110" t="s">
        <v>187</v>
      </c>
      <c r="B23" s="104" t="s">
        <v>170</v>
      </c>
      <c r="C23" s="112" t="s">
        <v>188</v>
      </c>
      <c r="D23" s="104" t="s">
        <v>35</v>
      </c>
      <c r="E23" s="104" t="s">
        <v>157</v>
      </c>
      <c r="F23" s="105">
        <v>25</v>
      </c>
      <c r="G23" s="106">
        <f>G22+TIME(0,F22,0)</f>
        <v>0.8090277777777779</v>
      </c>
    </row>
    <row r="24" spans="1:7" ht="12.75">
      <c r="A24" s="110" t="s">
        <v>189</v>
      </c>
      <c r="B24" s="104" t="s">
        <v>170</v>
      </c>
      <c r="C24" s="112" t="s">
        <v>190</v>
      </c>
      <c r="D24" s="104" t="s">
        <v>35</v>
      </c>
      <c r="E24" s="104" t="s">
        <v>157</v>
      </c>
      <c r="F24" s="105">
        <v>55</v>
      </c>
      <c r="G24" s="106">
        <f>G23+TIME(0,F23,0)</f>
        <v>0.8263888888888891</v>
      </c>
    </row>
    <row r="25" spans="1:7" ht="12.75">
      <c r="A25" s="110" t="s">
        <v>189</v>
      </c>
      <c r="B25" s="104" t="s">
        <v>172</v>
      </c>
      <c r="C25" s="112" t="s">
        <v>181</v>
      </c>
      <c r="D25" s="104" t="s">
        <v>35</v>
      </c>
      <c r="E25" s="104" t="s">
        <v>157</v>
      </c>
      <c r="F25" s="105">
        <v>45</v>
      </c>
      <c r="G25" s="106">
        <f>G24+TIME(0,F24,0)</f>
        <v>0.8645833333333335</v>
      </c>
    </row>
    <row r="26" spans="1:7" ht="12.75">
      <c r="A26" s="113"/>
      <c r="B26" s="104"/>
      <c r="C26" s="103" t="s">
        <v>182</v>
      </c>
      <c r="D26" s="104"/>
      <c r="E26" s="104"/>
      <c r="F26" s="105"/>
      <c r="G26" s="106">
        <f>G25+TIME(0,F25,0)</f>
        <v>0.8958333333333335</v>
      </c>
    </row>
    <row r="27" spans="1:7" ht="12.75">
      <c r="A27" s="114"/>
      <c r="B27" s="104"/>
      <c r="C27" s="103"/>
      <c r="D27" s="104"/>
      <c r="E27" s="104"/>
      <c r="F27" s="105"/>
      <c r="G27" s="106"/>
    </row>
    <row r="28" spans="1:9" ht="15.75">
      <c r="A28" s="114"/>
      <c r="B28" s="104"/>
      <c r="C28" s="595" t="s">
        <v>305</v>
      </c>
      <c r="D28" s="591"/>
      <c r="E28" s="591"/>
      <c r="F28" s="591"/>
      <c r="G28" s="591"/>
      <c r="H28" s="591"/>
      <c r="I28" s="591"/>
    </row>
    <row r="29" spans="1:7" ht="12.75">
      <c r="A29" s="110" t="s">
        <v>191</v>
      </c>
      <c r="B29" s="104" t="s">
        <v>170</v>
      </c>
      <c r="C29" s="112" t="s">
        <v>192</v>
      </c>
      <c r="D29" s="104" t="s">
        <v>35</v>
      </c>
      <c r="E29" s="104" t="s">
        <v>157</v>
      </c>
      <c r="F29" s="105">
        <v>60</v>
      </c>
      <c r="G29" s="106">
        <f>TIME(18,30,0)</f>
        <v>0.7708333333333334</v>
      </c>
    </row>
    <row r="30" spans="1:7" ht="12.75">
      <c r="A30" s="110" t="s">
        <v>193</v>
      </c>
      <c r="B30" s="104" t="s">
        <v>170</v>
      </c>
      <c r="C30" s="112" t="s">
        <v>194</v>
      </c>
      <c r="D30" s="104" t="s">
        <v>35</v>
      </c>
      <c r="E30" s="104" t="s">
        <v>157</v>
      </c>
      <c r="F30" s="105">
        <v>30</v>
      </c>
      <c r="G30" s="106">
        <f>G29+TIME(0,F29,0)</f>
        <v>0.8125</v>
      </c>
    </row>
    <row r="31" spans="1:7" ht="12.75">
      <c r="A31" s="110" t="s">
        <v>195</v>
      </c>
      <c r="B31" s="104" t="s">
        <v>170</v>
      </c>
      <c r="C31" s="112" t="s">
        <v>190</v>
      </c>
      <c r="D31" s="104" t="s">
        <v>35</v>
      </c>
      <c r="E31" s="104" t="s">
        <v>157</v>
      </c>
      <c r="F31" s="105">
        <v>50</v>
      </c>
      <c r="G31" s="106">
        <f>G30+TIME(0,F30,0)</f>
        <v>0.8333333333333334</v>
      </c>
    </row>
    <row r="32" spans="1:7" ht="12.75">
      <c r="A32" s="110" t="s">
        <v>189</v>
      </c>
      <c r="B32" s="104" t="s">
        <v>172</v>
      </c>
      <c r="C32" s="112" t="s">
        <v>181</v>
      </c>
      <c r="D32" s="104" t="s">
        <v>35</v>
      </c>
      <c r="E32" s="104" t="s">
        <v>157</v>
      </c>
      <c r="F32" s="105">
        <v>40</v>
      </c>
      <c r="G32" s="106">
        <f>G31+TIME(0,F31,0)</f>
        <v>0.8680555555555556</v>
      </c>
    </row>
    <row r="33" spans="1:7" ht="12.75">
      <c r="A33" s="114"/>
      <c r="B33" s="104"/>
      <c r="C33" s="103" t="s">
        <v>196</v>
      </c>
      <c r="D33" s="104"/>
      <c r="E33" s="7"/>
      <c r="F33" s="105"/>
      <c r="G33" s="106">
        <f>G32+TIME(0,F32,0)</f>
        <v>0.8958333333333334</v>
      </c>
    </row>
    <row r="34" spans="1:7" ht="12.75">
      <c r="A34" s="114"/>
      <c r="B34" s="104"/>
      <c r="C34" s="103"/>
      <c r="D34" s="104"/>
      <c r="E34" s="7"/>
      <c r="F34" s="105"/>
      <c r="G34" s="106"/>
    </row>
    <row r="35" spans="1:9" ht="15.75">
      <c r="A35" s="114"/>
      <c r="B35" s="104"/>
      <c r="C35" s="595" t="s">
        <v>306</v>
      </c>
      <c r="D35" s="591"/>
      <c r="E35" s="591"/>
      <c r="F35" s="591"/>
      <c r="G35" s="591"/>
      <c r="H35" s="591"/>
      <c r="I35" s="591"/>
    </row>
    <row r="36" spans="1:7" ht="12.75">
      <c r="A36" s="110" t="s">
        <v>191</v>
      </c>
      <c r="B36" s="104" t="s">
        <v>172</v>
      </c>
      <c r="C36" s="112" t="s">
        <v>197</v>
      </c>
      <c r="D36" s="104" t="s">
        <v>35</v>
      </c>
      <c r="E36" s="104" t="s">
        <v>157</v>
      </c>
      <c r="F36" s="105">
        <v>45</v>
      </c>
      <c r="G36" s="106">
        <f>TIME(8,0,0)</f>
        <v>0.3333333333333333</v>
      </c>
    </row>
    <row r="37" spans="1:7" ht="12.75">
      <c r="A37" s="110" t="s">
        <v>193</v>
      </c>
      <c r="B37" s="104" t="s">
        <v>172</v>
      </c>
      <c r="C37" s="112" t="s">
        <v>190</v>
      </c>
      <c r="D37" s="104" t="s">
        <v>35</v>
      </c>
      <c r="E37" s="104" t="s">
        <v>157</v>
      </c>
      <c r="F37" s="105">
        <v>45</v>
      </c>
      <c r="G37" s="106">
        <f>G36+TIME(0,F36,0)</f>
        <v>0.3645833333333333</v>
      </c>
    </row>
    <row r="38" spans="1:7" ht="12.75">
      <c r="A38" s="110" t="s">
        <v>189</v>
      </c>
      <c r="B38" s="104" t="s">
        <v>172</v>
      </c>
      <c r="C38" s="112" t="s">
        <v>181</v>
      </c>
      <c r="D38" s="104" t="s">
        <v>35</v>
      </c>
      <c r="E38" s="104" t="s">
        <v>157</v>
      </c>
      <c r="F38" s="105">
        <v>30</v>
      </c>
      <c r="G38" s="106">
        <f>G37+TIME(0,F37,0)</f>
        <v>0.3958333333333333</v>
      </c>
    </row>
    <row r="39" spans="1:7" ht="12.75">
      <c r="A39" s="114"/>
      <c r="B39" s="104"/>
      <c r="C39" s="103" t="s">
        <v>196</v>
      </c>
      <c r="D39" s="104"/>
      <c r="E39" s="7"/>
      <c r="F39" s="105"/>
      <c r="G39" s="106">
        <f>G38+TIME(0,F38,0)</f>
        <v>0.41666666666666663</v>
      </c>
    </row>
    <row r="40" spans="1:7" ht="12.75">
      <c r="A40" s="114"/>
      <c r="B40" s="104"/>
      <c r="C40" s="103"/>
      <c r="D40" s="104"/>
      <c r="E40" s="7"/>
      <c r="F40" s="105"/>
      <c r="G40" s="106"/>
    </row>
    <row r="41" spans="1:9" ht="15.75">
      <c r="A41" s="114"/>
      <c r="B41" s="104"/>
      <c r="C41" s="595" t="s">
        <v>307</v>
      </c>
      <c r="D41" s="591"/>
      <c r="E41" s="591"/>
      <c r="F41" s="591"/>
      <c r="G41" s="591"/>
      <c r="H41" s="591"/>
      <c r="I41" s="591"/>
    </row>
    <row r="42" spans="1:7" ht="12.75">
      <c r="A42" s="110" t="s">
        <v>191</v>
      </c>
      <c r="B42" s="104" t="s">
        <v>170</v>
      </c>
      <c r="C42" s="112" t="s">
        <v>198</v>
      </c>
      <c r="D42" s="104" t="s">
        <v>35</v>
      </c>
      <c r="E42" s="104" t="s">
        <v>157</v>
      </c>
      <c r="F42" s="105">
        <v>20</v>
      </c>
      <c r="G42" s="106">
        <f>TIME(10,30,0)</f>
        <v>0.4375</v>
      </c>
    </row>
    <row r="43" spans="1:7" ht="12.75">
      <c r="A43" s="110" t="s">
        <v>193</v>
      </c>
      <c r="B43" s="104" t="s">
        <v>170</v>
      </c>
      <c r="C43" s="112" t="s">
        <v>177</v>
      </c>
      <c r="D43" s="104" t="s">
        <v>35</v>
      </c>
      <c r="E43" s="104" t="s">
        <v>157</v>
      </c>
      <c r="F43" s="105">
        <v>20</v>
      </c>
      <c r="G43" s="106">
        <f>G42+TIME(0,F42,0)</f>
        <v>0.4513888888888889</v>
      </c>
    </row>
    <row r="44" spans="1:7" ht="12.75">
      <c r="A44" s="110" t="s">
        <v>195</v>
      </c>
      <c r="B44" s="104" t="s">
        <v>170</v>
      </c>
      <c r="C44" s="112" t="s">
        <v>199</v>
      </c>
      <c r="D44" s="104" t="s">
        <v>35</v>
      </c>
      <c r="E44" s="104" t="s">
        <v>157</v>
      </c>
      <c r="F44" s="105">
        <v>20</v>
      </c>
      <c r="G44" s="106">
        <f>G43+TIME(0,F43,0)</f>
        <v>0.4652777777777778</v>
      </c>
    </row>
    <row r="45" spans="1:7" ht="12.75">
      <c r="A45" s="110" t="s">
        <v>189</v>
      </c>
      <c r="B45" s="104" t="s">
        <v>172</v>
      </c>
      <c r="C45" s="112" t="s">
        <v>181</v>
      </c>
      <c r="D45" s="104" t="s">
        <v>35</v>
      </c>
      <c r="E45" s="104" t="s">
        <v>157</v>
      </c>
      <c r="F45" s="105">
        <v>30</v>
      </c>
      <c r="G45" s="106">
        <f>G44+TIME(0,F44,0)</f>
        <v>0.4791666666666667</v>
      </c>
    </row>
    <row r="46" spans="1:7" ht="12.75">
      <c r="A46" s="114"/>
      <c r="B46" s="104"/>
      <c r="C46" s="103" t="s">
        <v>196</v>
      </c>
      <c r="D46" s="104"/>
      <c r="E46" s="7"/>
      <c r="F46" s="105"/>
      <c r="G46" s="106">
        <f>G45+TIME(0,F45,0)</f>
        <v>0.5</v>
      </c>
    </row>
    <row r="47" spans="1:7" ht="12.75">
      <c r="A47" s="114"/>
      <c r="B47" s="104"/>
      <c r="C47" s="103"/>
      <c r="D47" s="104"/>
      <c r="E47" s="7"/>
      <c r="F47" s="105"/>
      <c r="G47" s="106"/>
    </row>
    <row r="48" spans="1:7" ht="12.75">
      <c r="A48" s="114"/>
      <c r="B48" s="104"/>
      <c r="C48" s="103"/>
      <c r="D48" s="104"/>
      <c r="E48" s="7"/>
      <c r="F48" s="105"/>
      <c r="G48" s="106"/>
    </row>
    <row r="49" spans="1:7" ht="12.75">
      <c r="A49" s="114"/>
      <c r="B49" s="104"/>
      <c r="C49" s="103"/>
      <c r="D49" s="104"/>
      <c r="E49" s="7"/>
      <c r="F49" s="105"/>
      <c r="G49" s="106"/>
    </row>
    <row r="50" spans="1:7" ht="12.75">
      <c r="A50" s="114"/>
      <c r="B50" s="104"/>
      <c r="C50" s="103"/>
      <c r="D50" s="104"/>
      <c r="E50" s="7"/>
      <c r="F50" s="105"/>
      <c r="G50" s="106"/>
    </row>
    <row r="51" spans="1:7" ht="12.75">
      <c r="A51" s="110"/>
      <c r="B51" s="104"/>
      <c r="C51" s="103"/>
      <c r="G51" s="106"/>
    </row>
    <row r="52" spans="1:7" ht="12.75">
      <c r="A52" s="110"/>
      <c r="B52" s="104"/>
      <c r="C52" s="103"/>
      <c r="D52" s="104" t="s">
        <v>32</v>
      </c>
      <c r="E52" s="103"/>
      <c r="F52" s="105" t="s">
        <v>32</v>
      </c>
      <c r="G52" s="106" t="s">
        <v>32</v>
      </c>
    </row>
    <row r="53" spans="1:4" ht="12.75">
      <c r="A53" s="104"/>
      <c r="B53" s="103"/>
      <c r="C53" s="103"/>
      <c r="D53" s="103"/>
    </row>
    <row r="54" spans="1:4" ht="12.75">
      <c r="A54" s="104"/>
      <c r="B54" s="103"/>
      <c r="C54" s="103"/>
      <c r="D54" s="103"/>
    </row>
    <row r="55" spans="1:3" ht="12.75">
      <c r="A55" s="104"/>
      <c r="B55" s="103"/>
      <c r="C55" s="103"/>
    </row>
    <row r="56" spans="1:3" ht="12.75">
      <c r="A56" s="104"/>
      <c r="B56" s="103"/>
      <c r="C56" s="103"/>
    </row>
    <row r="57" spans="1:3" ht="12.75">
      <c r="A57" s="104"/>
      <c r="B57" s="103"/>
      <c r="C57" s="103"/>
    </row>
    <row r="63" ht="12.75">
      <c r="E63" s="115"/>
    </row>
    <row r="64" ht="12.75">
      <c r="E64" s="115"/>
    </row>
    <row r="65" ht="12.75">
      <c r="E65" s="115"/>
    </row>
  </sheetData>
  <mergeCells count="8">
    <mergeCell ref="C35:I35"/>
    <mergeCell ref="C41:I41"/>
    <mergeCell ref="C20:I20"/>
    <mergeCell ref="C28:I28"/>
    <mergeCell ref="A2:G2"/>
    <mergeCell ref="A3:G3"/>
    <mergeCell ref="A4:G4"/>
    <mergeCell ref="C5:I5"/>
  </mergeCells>
  <printOptions/>
  <pageMargins left="0.57" right="0.54" top="1" bottom="1" header="0.5" footer="0.5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5.57421875" style="0" customWidth="1"/>
    <col min="3" max="3" width="60.8515625" style="0" customWidth="1"/>
    <col min="6" max="6" width="9.28125" style="0" bestFit="1" customWidth="1"/>
    <col min="7" max="7" width="14.00390625" style="0" bestFit="1" customWidth="1"/>
  </cols>
  <sheetData>
    <row r="1" spans="1:9" ht="12.75">
      <c r="A1" s="102"/>
      <c r="B1" s="102"/>
      <c r="C1" s="102"/>
      <c r="D1" s="102"/>
      <c r="E1" s="102"/>
      <c r="F1" s="103"/>
      <c r="G1" s="102"/>
      <c r="H1" s="102"/>
      <c r="I1" s="102"/>
    </row>
    <row r="2" spans="1:9" ht="15.75">
      <c r="A2" s="591" t="s">
        <v>314</v>
      </c>
      <c r="B2" s="591"/>
      <c r="C2" s="591"/>
      <c r="D2" s="591"/>
      <c r="E2" s="591"/>
      <c r="F2" s="591"/>
      <c r="G2" s="591"/>
      <c r="H2" s="102"/>
      <c r="I2" s="102"/>
    </row>
    <row r="3" spans="1:9" ht="15.75">
      <c r="A3" s="595" t="s">
        <v>308</v>
      </c>
      <c r="B3" s="591"/>
      <c r="C3" s="591"/>
      <c r="D3" s="591"/>
      <c r="E3" s="591"/>
      <c r="F3" s="591"/>
      <c r="G3" s="591"/>
      <c r="H3" s="102"/>
      <c r="I3" s="102"/>
    </row>
    <row r="4" spans="1:9" ht="15.75">
      <c r="A4" s="592"/>
      <c r="B4" s="593"/>
      <c r="C4" s="593"/>
      <c r="D4" s="593"/>
      <c r="E4" s="593"/>
      <c r="F4" s="593"/>
      <c r="G4" s="593"/>
      <c r="H4" s="102"/>
      <c r="I4" s="102"/>
    </row>
    <row r="5" spans="1:9" ht="15.75">
      <c r="A5" s="594" t="s">
        <v>309</v>
      </c>
      <c r="B5" s="594"/>
      <c r="C5" s="594"/>
      <c r="D5" s="594"/>
      <c r="E5" s="594"/>
      <c r="F5" s="146"/>
      <c r="G5" s="146"/>
      <c r="H5" s="146"/>
      <c r="I5" s="146"/>
    </row>
    <row r="6" spans="1:9" ht="12.75">
      <c r="A6" s="104" t="s">
        <v>155</v>
      </c>
      <c r="B6" s="103" t="s">
        <v>34</v>
      </c>
      <c r="C6" s="104" t="s">
        <v>221</v>
      </c>
      <c r="D6" s="104" t="s">
        <v>35</v>
      </c>
      <c r="E6" s="104" t="s">
        <v>222</v>
      </c>
      <c r="F6" s="105">
        <v>1</v>
      </c>
      <c r="G6" s="106">
        <f>TIME(13,0,0)</f>
        <v>0.5416666666666666</v>
      </c>
      <c r="H6" s="102"/>
      <c r="I6" s="102"/>
    </row>
    <row r="7" spans="1:9" ht="12.75">
      <c r="A7" s="107" t="s">
        <v>158</v>
      </c>
      <c r="B7" s="103" t="s">
        <v>34</v>
      </c>
      <c r="C7" s="103" t="s">
        <v>223</v>
      </c>
      <c r="D7" s="104" t="s">
        <v>35</v>
      </c>
      <c r="E7" s="104" t="s">
        <v>222</v>
      </c>
      <c r="F7" s="105">
        <v>5</v>
      </c>
      <c r="G7" s="106">
        <f aca="true" t="shared" si="0" ref="G7:G21">G6+TIME(0,F6,0)</f>
        <v>0.5423611111111111</v>
      </c>
      <c r="H7" s="102"/>
      <c r="I7" s="102"/>
    </row>
    <row r="8" spans="1:9" ht="12.75">
      <c r="A8" s="107" t="s">
        <v>160</v>
      </c>
      <c r="B8" s="103" t="s">
        <v>34</v>
      </c>
      <c r="C8" s="7" t="s">
        <v>161</v>
      </c>
      <c r="D8" s="104" t="s">
        <v>35</v>
      </c>
      <c r="E8" s="104" t="s">
        <v>222</v>
      </c>
      <c r="F8" s="105">
        <v>5</v>
      </c>
      <c r="G8" s="106">
        <f t="shared" si="0"/>
        <v>0.5458333333333333</v>
      </c>
      <c r="H8" s="102"/>
      <c r="I8" s="102"/>
    </row>
    <row r="9" spans="1:9" ht="12.75">
      <c r="A9" s="107" t="s">
        <v>162</v>
      </c>
      <c r="B9" s="103" t="s">
        <v>34</v>
      </c>
      <c r="C9" s="108" t="s">
        <v>163</v>
      </c>
      <c r="D9" s="104" t="s">
        <v>35</v>
      </c>
      <c r="E9" s="104" t="s">
        <v>222</v>
      </c>
      <c r="F9" s="105">
        <v>5</v>
      </c>
      <c r="G9" s="106">
        <f t="shared" si="0"/>
        <v>0.5493055555555555</v>
      </c>
      <c r="H9" s="102"/>
      <c r="I9" s="102"/>
    </row>
    <row r="10" spans="1:9" ht="12.75">
      <c r="A10" s="109">
        <v>6</v>
      </c>
      <c r="B10" s="102" t="s">
        <v>34</v>
      </c>
      <c r="C10" s="104" t="s">
        <v>164</v>
      </c>
      <c r="D10" s="104" t="s">
        <v>35</v>
      </c>
      <c r="E10" s="104" t="s">
        <v>222</v>
      </c>
      <c r="F10" s="105">
        <v>5</v>
      </c>
      <c r="G10" s="106">
        <f t="shared" si="0"/>
        <v>0.5527777777777777</v>
      </c>
      <c r="H10" s="102"/>
      <c r="I10" s="102"/>
    </row>
    <row r="11" spans="1:9" ht="12.75">
      <c r="A11" s="110" t="s">
        <v>165</v>
      </c>
      <c r="B11" s="104" t="s">
        <v>166</v>
      </c>
      <c r="C11" s="7" t="s">
        <v>224</v>
      </c>
      <c r="D11" s="104" t="s">
        <v>35</v>
      </c>
      <c r="E11" s="104" t="s">
        <v>222</v>
      </c>
      <c r="F11" s="105">
        <v>10</v>
      </c>
      <c r="G11" s="106">
        <f t="shared" si="0"/>
        <v>0.5562499999999999</v>
      </c>
      <c r="H11" s="102"/>
      <c r="I11" s="102"/>
    </row>
    <row r="12" spans="1:9" ht="12.75">
      <c r="A12" s="110" t="s">
        <v>169</v>
      </c>
      <c r="B12" s="104" t="s">
        <v>170</v>
      </c>
      <c r="C12" s="103" t="s">
        <v>171</v>
      </c>
      <c r="D12" s="104" t="s">
        <v>35</v>
      </c>
      <c r="E12" s="104" t="s">
        <v>222</v>
      </c>
      <c r="F12" s="105">
        <v>3</v>
      </c>
      <c r="G12" s="106">
        <f t="shared" si="0"/>
        <v>0.5631944444444443</v>
      </c>
      <c r="H12" s="102"/>
      <c r="I12" s="102"/>
    </row>
    <row r="13" spans="1:7" ht="12.75">
      <c r="A13" s="111">
        <v>8</v>
      </c>
      <c r="B13" s="104" t="s">
        <v>172</v>
      </c>
      <c r="C13" s="111" t="s">
        <v>225</v>
      </c>
      <c r="D13" s="104" t="s">
        <v>35</v>
      </c>
      <c r="E13" s="104" t="s">
        <v>222</v>
      </c>
      <c r="F13" s="105">
        <v>10</v>
      </c>
      <c r="G13" s="106">
        <f t="shared" si="0"/>
        <v>0.5652777777777777</v>
      </c>
    </row>
    <row r="14" spans="1:9" ht="12.75">
      <c r="A14" s="110" t="s">
        <v>174</v>
      </c>
      <c r="B14" s="104" t="s">
        <v>172</v>
      </c>
      <c r="C14" s="112" t="s">
        <v>175</v>
      </c>
      <c r="D14" s="104" t="s">
        <v>35</v>
      </c>
      <c r="E14" s="104" t="s">
        <v>226</v>
      </c>
      <c r="F14" s="105">
        <v>10</v>
      </c>
      <c r="G14" s="106">
        <f t="shared" si="0"/>
        <v>0.5722222222222221</v>
      </c>
      <c r="H14" s="102"/>
      <c r="I14" s="102"/>
    </row>
    <row r="15" spans="1:9" ht="12.75">
      <c r="A15" s="110" t="s">
        <v>176</v>
      </c>
      <c r="B15" s="104" t="s">
        <v>172</v>
      </c>
      <c r="C15" s="112" t="s">
        <v>227</v>
      </c>
      <c r="D15" s="104" t="s">
        <v>362</v>
      </c>
      <c r="E15" s="104" t="s">
        <v>228</v>
      </c>
      <c r="F15" s="105">
        <v>10</v>
      </c>
      <c r="G15" s="106">
        <f t="shared" si="0"/>
        <v>0.5791666666666665</v>
      </c>
      <c r="H15" s="102"/>
      <c r="I15" s="102"/>
    </row>
    <row r="16" spans="1:9" ht="12.75">
      <c r="A16" s="110" t="s">
        <v>178</v>
      </c>
      <c r="B16" s="104" t="s">
        <v>172</v>
      </c>
      <c r="C16" s="112" t="s">
        <v>229</v>
      </c>
      <c r="D16" s="104" t="s">
        <v>35</v>
      </c>
      <c r="E16" s="104" t="s">
        <v>228</v>
      </c>
      <c r="F16" s="105">
        <v>10</v>
      </c>
      <c r="G16" s="106">
        <f t="shared" si="0"/>
        <v>0.5861111111111109</v>
      </c>
      <c r="H16" s="102"/>
      <c r="I16" s="102"/>
    </row>
    <row r="17" spans="1:9" ht="12.75">
      <c r="A17" s="110" t="s">
        <v>180</v>
      </c>
      <c r="B17" s="104" t="s">
        <v>170</v>
      </c>
      <c r="C17" s="112" t="s">
        <v>230</v>
      </c>
      <c r="D17" s="104" t="s">
        <v>363</v>
      </c>
      <c r="E17" s="104" t="s">
        <v>222</v>
      </c>
      <c r="F17" s="105">
        <v>10</v>
      </c>
      <c r="G17" s="106">
        <f t="shared" si="0"/>
        <v>0.5930555555555553</v>
      </c>
      <c r="H17" s="102"/>
      <c r="I17" s="102"/>
    </row>
    <row r="18" spans="1:9" ht="12.75">
      <c r="A18" s="110" t="s">
        <v>189</v>
      </c>
      <c r="B18" s="104" t="s">
        <v>170</v>
      </c>
      <c r="C18" s="112" t="s">
        <v>231</v>
      </c>
      <c r="D18" s="107" t="s">
        <v>364</v>
      </c>
      <c r="E18" s="104" t="s">
        <v>222</v>
      </c>
      <c r="F18" s="105">
        <v>16</v>
      </c>
      <c r="G18" s="106">
        <f t="shared" si="0"/>
        <v>0.5999999999999998</v>
      </c>
      <c r="H18" s="102"/>
      <c r="I18" s="102"/>
    </row>
    <row r="19" spans="1:9" ht="12.75">
      <c r="A19" s="110" t="s">
        <v>232</v>
      </c>
      <c r="B19" s="104" t="s">
        <v>170</v>
      </c>
      <c r="C19" s="112" t="s">
        <v>233</v>
      </c>
      <c r="D19" s="104"/>
      <c r="E19" s="104" t="s">
        <v>222</v>
      </c>
      <c r="F19" s="105">
        <v>10</v>
      </c>
      <c r="G19" s="106">
        <f t="shared" si="0"/>
        <v>0.6111111111111108</v>
      </c>
      <c r="H19" s="102"/>
      <c r="I19" s="102"/>
    </row>
    <row r="20" spans="1:9" ht="12.75">
      <c r="A20" s="110" t="s">
        <v>234</v>
      </c>
      <c r="B20" s="104" t="s">
        <v>166</v>
      </c>
      <c r="C20" s="112" t="s">
        <v>181</v>
      </c>
      <c r="D20" s="104"/>
      <c r="E20" s="104" t="s">
        <v>222</v>
      </c>
      <c r="F20" s="105">
        <v>10</v>
      </c>
      <c r="G20" s="106">
        <f t="shared" si="0"/>
        <v>0.6180555555555552</v>
      </c>
      <c r="H20" s="102"/>
      <c r="I20" s="102"/>
    </row>
    <row r="21" spans="1:9" ht="12.75">
      <c r="A21" s="110"/>
      <c r="B21" s="104"/>
      <c r="C21" s="103" t="s">
        <v>365</v>
      </c>
      <c r="D21" s="104"/>
      <c r="E21" s="104"/>
      <c r="F21" s="105"/>
      <c r="G21" s="106">
        <f t="shared" si="0"/>
        <v>0.6249999999999997</v>
      </c>
      <c r="H21" s="102"/>
      <c r="I21" s="102"/>
    </row>
    <row r="22" spans="1:9" ht="12.75">
      <c r="A22" s="110"/>
      <c r="B22" s="104"/>
      <c r="C22" s="103"/>
      <c r="D22" s="104"/>
      <c r="E22" s="104"/>
      <c r="F22" s="105"/>
      <c r="G22" s="106"/>
      <c r="H22" s="102"/>
      <c r="I22" s="102"/>
    </row>
    <row r="23" spans="1:9" ht="15.75">
      <c r="A23" s="594" t="s">
        <v>366</v>
      </c>
      <c r="B23" s="594"/>
      <c r="C23" s="594"/>
      <c r="D23" s="594"/>
      <c r="E23" s="594"/>
      <c r="F23" s="146"/>
      <c r="G23" s="146"/>
      <c r="H23" s="146"/>
      <c r="I23" s="146"/>
    </row>
    <row r="24" spans="1:9" ht="12.75">
      <c r="A24" s="110" t="s">
        <v>187</v>
      </c>
      <c r="B24" s="104" t="s">
        <v>166</v>
      </c>
      <c r="C24" s="112" t="s">
        <v>235</v>
      </c>
      <c r="D24" s="104" t="s">
        <v>35</v>
      </c>
      <c r="E24" s="104" t="s">
        <v>222</v>
      </c>
      <c r="F24" s="105">
        <v>30</v>
      </c>
      <c r="G24" s="106">
        <f>TIME(8,0,0)</f>
        <v>0.3333333333333333</v>
      </c>
      <c r="H24" s="102"/>
      <c r="I24" s="102"/>
    </row>
    <row r="25" spans="1:9" ht="12.75">
      <c r="A25" s="110" t="s">
        <v>191</v>
      </c>
      <c r="B25" s="104" t="s">
        <v>166</v>
      </c>
      <c r="C25" s="112" t="s">
        <v>236</v>
      </c>
      <c r="D25" s="104" t="s">
        <v>35</v>
      </c>
      <c r="E25" s="104" t="s">
        <v>222</v>
      </c>
      <c r="F25" s="105">
        <v>40</v>
      </c>
      <c r="G25" s="106">
        <f>G24+TIME(0,F24,0)</f>
        <v>0.35416666666666663</v>
      </c>
      <c r="H25" s="102"/>
      <c r="I25" s="102"/>
    </row>
    <row r="26" spans="1:9" ht="12.75">
      <c r="A26" s="110" t="s">
        <v>237</v>
      </c>
      <c r="B26" s="104" t="s">
        <v>166</v>
      </c>
      <c r="C26" s="112" t="s">
        <v>238</v>
      </c>
      <c r="D26" s="104" t="s">
        <v>35</v>
      </c>
      <c r="E26" s="104" t="s">
        <v>222</v>
      </c>
      <c r="F26" s="105">
        <v>30</v>
      </c>
      <c r="G26" s="106">
        <f>G25+TIME(0,F25,0)</f>
        <v>0.3819444444444444</v>
      </c>
      <c r="H26" s="102"/>
      <c r="I26" s="102"/>
    </row>
    <row r="27" spans="1:9" ht="12.75">
      <c r="A27" s="110" t="s">
        <v>240</v>
      </c>
      <c r="B27" s="104" t="s">
        <v>166</v>
      </c>
      <c r="C27" s="112" t="s">
        <v>239</v>
      </c>
      <c r="D27" s="104" t="s">
        <v>35</v>
      </c>
      <c r="E27" s="104" t="s">
        <v>222</v>
      </c>
      <c r="F27" s="105">
        <v>10</v>
      </c>
      <c r="G27" s="106">
        <f>G26+TIME(0,F26,0)</f>
        <v>0.40277777777777773</v>
      </c>
      <c r="H27" s="102"/>
      <c r="I27" s="102"/>
    </row>
    <row r="28" spans="1:9" ht="12.75">
      <c r="A28" s="110" t="s">
        <v>242</v>
      </c>
      <c r="B28" s="104" t="s">
        <v>166</v>
      </c>
      <c r="C28" s="112" t="s">
        <v>181</v>
      </c>
      <c r="D28" s="104"/>
      <c r="E28" s="104" t="s">
        <v>222</v>
      </c>
      <c r="F28" s="105">
        <v>10</v>
      </c>
      <c r="G28" s="106">
        <f>G27+TIME(0,F27,0)</f>
        <v>0.40972222222222215</v>
      </c>
      <c r="H28" s="102"/>
      <c r="I28" s="102"/>
    </row>
    <row r="29" spans="1:9" ht="12.75">
      <c r="A29" s="113"/>
      <c r="B29" s="104"/>
      <c r="C29" s="103" t="s">
        <v>367</v>
      </c>
      <c r="D29" s="104"/>
      <c r="E29" s="104"/>
      <c r="F29" s="105"/>
      <c r="G29" s="106">
        <f>G28+TIME(0,F28,0)</f>
        <v>0.4166666666666666</v>
      </c>
      <c r="H29" s="102"/>
      <c r="I29" s="102"/>
    </row>
    <row r="30" spans="1:9" ht="12.75">
      <c r="A30" s="110"/>
      <c r="B30" s="104"/>
      <c r="C30" s="103"/>
      <c r="D30" s="104"/>
      <c r="E30" s="104"/>
      <c r="F30" s="105"/>
      <c r="G30" s="106"/>
      <c r="H30" s="102"/>
      <c r="I30" s="102"/>
    </row>
    <row r="31" spans="1:9" ht="15.75">
      <c r="A31" s="594" t="s">
        <v>310</v>
      </c>
      <c r="B31" s="594"/>
      <c r="C31" s="594"/>
      <c r="D31" s="594"/>
      <c r="E31" s="594"/>
      <c r="F31" s="146"/>
      <c r="G31" s="146"/>
      <c r="H31" s="146"/>
      <c r="I31" s="146"/>
    </row>
    <row r="32" spans="1:9" ht="12.75">
      <c r="A32" s="110" t="s">
        <v>195</v>
      </c>
      <c r="B32" s="104" t="s">
        <v>166</v>
      </c>
      <c r="C32" s="112" t="s">
        <v>235</v>
      </c>
      <c r="D32" s="104" t="s">
        <v>35</v>
      </c>
      <c r="E32" s="104" t="s">
        <v>222</v>
      </c>
      <c r="F32" s="105">
        <v>30</v>
      </c>
      <c r="G32" s="106">
        <f>TIME(13,0,0)</f>
        <v>0.5416666666666666</v>
      </c>
      <c r="H32" s="102"/>
      <c r="I32" s="102"/>
    </row>
    <row r="33" spans="1:9" ht="12.75">
      <c r="A33" s="110" t="s">
        <v>368</v>
      </c>
      <c r="B33" s="104" t="s">
        <v>166</v>
      </c>
      <c r="C33" s="112" t="s">
        <v>236</v>
      </c>
      <c r="D33" s="104" t="s">
        <v>35</v>
      </c>
      <c r="E33" s="104" t="s">
        <v>222</v>
      </c>
      <c r="F33" s="105">
        <v>40</v>
      </c>
      <c r="G33" s="106">
        <f>G32+TIME(0,F32,0)</f>
        <v>0.5625</v>
      </c>
      <c r="H33" s="102"/>
      <c r="I33" s="102"/>
    </row>
    <row r="34" spans="1:9" ht="12.75">
      <c r="A34" s="110" t="s">
        <v>369</v>
      </c>
      <c r="B34" s="104" t="s">
        <v>166</v>
      </c>
      <c r="C34" s="112" t="s">
        <v>238</v>
      </c>
      <c r="D34" s="104" t="s">
        <v>35</v>
      </c>
      <c r="E34" s="104" t="s">
        <v>222</v>
      </c>
      <c r="F34" s="105">
        <v>30</v>
      </c>
      <c r="G34" s="106">
        <f>G33+TIME(0,F33,0)</f>
        <v>0.5902777777777778</v>
      </c>
      <c r="H34" s="102"/>
      <c r="I34" s="102"/>
    </row>
    <row r="35" spans="1:9" ht="12.75">
      <c r="A35" s="110" t="s">
        <v>370</v>
      </c>
      <c r="B35" s="104" t="s">
        <v>166</v>
      </c>
      <c r="C35" s="112" t="s">
        <v>239</v>
      </c>
      <c r="D35" s="104" t="s">
        <v>35</v>
      </c>
      <c r="E35" s="104" t="s">
        <v>222</v>
      </c>
      <c r="F35" s="105">
        <v>10</v>
      </c>
      <c r="G35" s="106">
        <f>G34+TIME(0,F34,0)</f>
        <v>0.6111111111111112</v>
      </c>
      <c r="H35" s="102"/>
      <c r="I35" s="102"/>
    </row>
    <row r="36" spans="1:9" ht="12.75">
      <c r="A36" s="110" t="s">
        <v>244</v>
      </c>
      <c r="B36" s="104" t="s">
        <v>166</v>
      </c>
      <c r="C36" s="112" t="s">
        <v>181</v>
      </c>
      <c r="D36" s="104"/>
      <c r="E36" s="104" t="s">
        <v>222</v>
      </c>
      <c r="F36" s="105">
        <v>10</v>
      </c>
      <c r="G36" s="106">
        <f>G35+TIME(0,F35,0)</f>
        <v>0.6180555555555556</v>
      </c>
      <c r="H36" s="102"/>
      <c r="I36" s="102"/>
    </row>
    <row r="37" spans="1:9" ht="12.75">
      <c r="A37" s="113"/>
      <c r="B37" s="104"/>
      <c r="C37" s="103" t="s">
        <v>241</v>
      </c>
      <c r="D37" s="104"/>
      <c r="E37" s="104"/>
      <c r="F37" s="105"/>
      <c r="G37" s="106">
        <f>G36+TIME(0,F36,0)</f>
        <v>0.625</v>
      </c>
      <c r="H37" s="102"/>
      <c r="I37" s="102"/>
    </row>
    <row r="38" spans="1:9" ht="12.75">
      <c r="A38" s="114"/>
      <c r="B38" s="104"/>
      <c r="C38" s="103"/>
      <c r="D38" s="104"/>
      <c r="E38" s="104"/>
      <c r="F38" s="105"/>
      <c r="G38" s="106"/>
      <c r="H38" s="102"/>
      <c r="I38" s="102"/>
    </row>
    <row r="39" spans="1:9" ht="15.75">
      <c r="A39" s="594" t="s">
        <v>311</v>
      </c>
      <c r="B39" s="594"/>
      <c r="C39" s="594"/>
      <c r="D39" s="594"/>
      <c r="E39" s="594"/>
      <c r="F39" s="146"/>
      <c r="G39" s="146"/>
      <c r="H39" s="146"/>
      <c r="I39" s="146"/>
    </row>
    <row r="40" spans="1:9" ht="12.75">
      <c r="A40" s="110" t="s">
        <v>371</v>
      </c>
      <c r="B40" s="104" t="s">
        <v>166</v>
      </c>
      <c r="C40" s="112" t="s">
        <v>235</v>
      </c>
      <c r="D40" s="104" t="s">
        <v>35</v>
      </c>
      <c r="E40" s="104" t="s">
        <v>222</v>
      </c>
      <c r="F40" s="105">
        <v>30</v>
      </c>
      <c r="G40" s="106">
        <f>TIME(13,0,0)</f>
        <v>0.5416666666666666</v>
      </c>
      <c r="H40" s="102"/>
      <c r="I40" s="102"/>
    </row>
    <row r="41" spans="1:9" ht="12.75">
      <c r="A41" s="110" t="s">
        <v>372</v>
      </c>
      <c r="B41" s="104" t="s">
        <v>166</v>
      </c>
      <c r="C41" s="112" t="s">
        <v>236</v>
      </c>
      <c r="D41" s="104" t="s">
        <v>35</v>
      </c>
      <c r="E41" s="104" t="s">
        <v>222</v>
      </c>
      <c r="F41" s="105">
        <v>40</v>
      </c>
      <c r="G41" s="106">
        <f>G40+TIME(0,F40,0)</f>
        <v>0.5625</v>
      </c>
      <c r="H41" s="102"/>
      <c r="I41" s="102"/>
    </row>
    <row r="42" spans="1:9" ht="12.75">
      <c r="A42" s="110" t="s">
        <v>373</v>
      </c>
      <c r="B42" s="104" t="s">
        <v>166</v>
      </c>
      <c r="C42" s="112" t="s">
        <v>238</v>
      </c>
      <c r="D42" s="104" t="s">
        <v>35</v>
      </c>
      <c r="E42" s="104" t="s">
        <v>222</v>
      </c>
      <c r="F42" s="105">
        <v>30</v>
      </c>
      <c r="G42" s="106">
        <f>G41+TIME(0,F41,0)</f>
        <v>0.5902777777777778</v>
      </c>
      <c r="H42" s="102"/>
      <c r="I42" s="102"/>
    </row>
    <row r="43" spans="1:9" ht="12.75">
      <c r="A43" s="110" t="s">
        <v>374</v>
      </c>
      <c r="B43" s="104" t="s">
        <v>166</v>
      </c>
      <c r="C43" s="112" t="s">
        <v>243</v>
      </c>
      <c r="D43" s="104" t="s">
        <v>35</v>
      </c>
      <c r="E43" s="104" t="s">
        <v>222</v>
      </c>
      <c r="F43" s="105">
        <v>10</v>
      </c>
      <c r="G43" s="106">
        <f>G42+TIME(0,F42,0)</f>
        <v>0.6111111111111112</v>
      </c>
      <c r="H43" s="102"/>
      <c r="I43" s="102"/>
    </row>
    <row r="44" spans="1:9" ht="12.75">
      <c r="A44" s="110" t="s">
        <v>375</v>
      </c>
      <c r="B44" s="104" t="s">
        <v>166</v>
      </c>
      <c r="C44" s="112" t="s">
        <v>181</v>
      </c>
      <c r="D44" s="104"/>
      <c r="E44" s="104" t="s">
        <v>222</v>
      </c>
      <c r="F44" s="105">
        <v>10</v>
      </c>
      <c r="G44" s="106">
        <f>G43+TIME(0,F43,0)</f>
        <v>0.6180555555555556</v>
      </c>
      <c r="H44" s="102"/>
      <c r="I44" s="102"/>
    </row>
    <row r="45" spans="1:9" ht="12.75">
      <c r="A45" s="113"/>
      <c r="B45" s="104"/>
      <c r="C45" s="103" t="s">
        <v>245</v>
      </c>
      <c r="D45" s="104"/>
      <c r="E45" s="104"/>
      <c r="F45" s="105"/>
      <c r="G45" s="106">
        <f>G44+TIME(0,F44,0)</f>
        <v>0.625</v>
      </c>
      <c r="H45" s="102"/>
      <c r="I45" s="102"/>
    </row>
  </sheetData>
  <mergeCells count="7">
    <mergeCell ref="A2:G2"/>
    <mergeCell ref="A3:G3"/>
    <mergeCell ref="A4:G4"/>
    <mergeCell ref="A39:E39"/>
    <mergeCell ref="A31:E31"/>
    <mergeCell ref="A5:E5"/>
    <mergeCell ref="A23:E23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6.7109375" style="0" customWidth="1"/>
    <col min="3" max="3" width="56.57421875" style="0" customWidth="1"/>
    <col min="4" max="4" width="6.421875" style="0" customWidth="1"/>
    <col min="5" max="5" width="19.140625" style="0" customWidth="1"/>
    <col min="6" max="6" width="6.7109375" style="0" customWidth="1"/>
    <col min="7" max="7" width="15.28125" style="0" customWidth="1"/>
  </cols>
  <sheetData>
    <row r="1" spans="1:9" ht="12.75">
      <c r="A1" s="102"/>
      <c r="B1" s="102"/>
      <c r="C1" s="102"/>
      <c r="D1" s="102"/>
      <c r="E1" s="102"/>
      <c r="F1" s="103"/>
      <c r="G1" s="102"/>
      <c r="H1" s="102"/>
      <c r="I1" s="102"/>
    </row>
    <row r="2" spans="1:9" ht="15.75">
      <c r="A2" s="591" t="s">
        <v>313</v>
      </c>
      <c r="B2" s="591"/>
      <c r="C2" s="591"/>
      <c r="D2" s="591"/>
      <c r="E2" s="591"/>
      <c r="F2" s="591"/>
      <c r="G2" s="591"/>
      <c r="H2" s="102"/>
      <c r="I2" s="102"/>
    </row>
    <row r="3" spans="1:9" ht="15.75">
      <c r="A3" s="595" t="s">
        <v>308</v>
      </c>
      <c r="B3" s="591"/>
      <c r="C3" s="591"/>
      <c r="D3" s="591"/>
      <c r="E3" s="591"/>
      <c r="F3" s="591"/>
      <c r="G3" s="591"/>
      <c r="H3" s="102"/>
      <c r="I3" s="102"/>
    </row>
    <row r="4" spans="1:8" ht="12.75">
      <c r="A4" s="103"/>
      <c r="B4" s="103"/>
      <c r="C4" s="103"/>
      <c r="D4" s="104"/>
      <c r="E4" s="104"/>
      <c r="F4" s="105"/>
      <c r="G4" s="106"/>
      <c r="H4" s="102"/>
    </row>
    <row r="5" spans="1:9" ht="15.75">
      <c r="A5" s="594" t="s">
        <v>312</v>
      </c>
      <c r="B5" s="594"/>
      <c r="C5" s="594"/>
      <c r="D5" s="594"/>
      <c r="E5" s="594"/>
      <c r="F5" s="146"/>
      <c r="G5" s="146"/>
      <c r="H5" s="146"/>
      <c r="I5" s="146"/>
    </row>
    <row r="6" spans="1:8" ht="12.75">
      <c r="A6" s="103">
        <v>1</v>
      </c>
      <c r="B6" s="103" t="s">
        <v>172</v>
      </c>
      <c r="C6" s="103" t="s">
        <v>206</v>
      </c>
      <c r="D6" s="104" t="s">
        <v>35</v>
      </c>
      <c r="E6" s="104" t="s">
        <v>207</v>
      </c>
      <c r="F6" s="105">
        <v>1</v>
      </c>
      <c r="G6" s="106">
        <f>TIME(10,30,0)</f>
        <v>0.4375</v>
      </c>
      <c r="H6" s="102"/>
    </row>
    <row r="7" spans="1:8" ht="12.75">
      <c r="A7" s="104" t="s">
        <v>155</v>
      </c>
      <c r="B7" s="103" t="s">
        <v>170</v>
      </c>
      <c r="C7" s="103" t="s">
        <v>208</v>
      </c>
      <c r="D7" s="104" t="s">
        <v>35</v>
      </c>
      <c r="E7" s="104" t="s">
        <v>207</v>
      </c>
      <c r="F7" s="105">
        <v>2</v>
      </c>
      <c r="G7" s="106">
        <f aca="true" t="shared" si="0" ref="G7:G14">G6+TIME(0,F6,0)</f>
        <v>0.43819444444444444</v>
      </c>
      <c r="H7" s="102"/>
    </row>
    <row r="8" spans="1:8" ht="12.75">
      <c r="A8" s="104" t="s">
        <v>155</v>
      </c>
      <c r="B8" s="103" t="s">
        <v>170</v>
      </c>
      <c r="C8" s="103" t="s">
        <v>209</v>
      </c>
      <c r="D8" s="104" t="s">
        <v>35</v>
      </c>
      <c r="E8" s="104" t="s">
        <v>207</v>
      </c>
      <c r="F8" s="105">
        <v>10</v>
      </c>
      <c r="G8" s="106">
        <f t="shared" si="0"/>
        <v>0.4395833333333333</v>
      </c>
      <c r="H8" s="102"/>
    </row>
    <row r="9" spans="1:8" ht="12.75">
      <c r="A9" s="107" t="s">
        <v>158</v>
      </c>
      <c r="B9" s="103" t="s">
        <v>170</v>
      </c>
      <c r="C9" s="103" t="s">
        <v>204</v>
      </c>
      <c r="D9" s="104" t="s">
        <v>35</v>
      </c>
      <c r="E9" s="104" t="s">
        <v>207</v>
      </c>
      <c r="F9" s="105">
        <v>20</v>
      </c>
      <c r="G9" s="106">
        <f t="shared" si="0"/>
        <v>0.44652777777777775</v>
      </c>
      <c r="H9" s="102"/>
    </row>
    <row r="10" spans="1:8" ht="12.75">
      <c r="A10" s="107" t="s">
        <v>160</v>
      </c>
      <c r="B10" s="103" t="s">
        <v>170</v>
      </c>
      <c r="C10" s="7" t="s">
        <v>210</v>
      </c>
      <c r="D10" s="104" t="s">
        <v>35</v>
      </c>
      <c r="E10" s="104" t="s">
        <v>207</v>
      </c>
      <c r="F10" s="105">
        <v>15</v>
      </c>
      <c r="G10" s="106">
        <f t="shared" si="0"/>
        <v>0.46041666666666664</v>
      </c>
      <c r="H10" s="102"/>
    </row>
    <row r="11" spans="1:8" ht="12.75">
      <c r="A11" s="107" t="s">
        <v>162</v>
      </c>
      <c r="B11" s="103" t="s">
        <v>170</v>
      </c>
      <c r="C11" s="7" t="s">
        <v>202</v>
      </c>
      <c r="D11" s="104" t="s">
        <v>35</v>
      </c>
      <c r="E11" s="104" t="s">
        <v>207</v>
      </c>
      <c r="F11" s="105">
        <v>7</v>
      </c>
      <c r="G11" s="106">
        <f t="shared" si="0"/>
        <v>0.4708333333333333</v>
      </c>
      <c r="H11" s="102"/>
    </row>
    <row r="12" spans="1:8" ht="12.75">
      <c r="A12" s="107" t="s">
        <v>211</v>
      </c>
      <c r="B12" s="103" t="s">
        <v>170</v>
      </c>
      <c r="C12" s="104" t="s">
        <v>212</v>
      </c>
      <c r="D12" s="104" t="s">
        <v>35</v>
      </c>
      <c r="E12" s="104" t="s">
        <v>207</v>
      </c>
      <c r="F12" s="105">
        <v>5</v>
      </c>
      <c r="G12" s="106">
        <f t="shared" si="0"/>
        <v>0.4756944444444444</v>
      </c>
      <c r="H12" s="102"/>
    </row>
    <row r="13" spans="1:7" ht="12.75">
      <c r="A13" s="107">
        <v>6</v>
      </c>
      <c r="B13" s="103" t="s">
        <v>170</v>
      </c>
      <c r="C13" s="104" t="s">
        <v>213</v>
      </c>
      <c r="D13" s="104" t="s">
        <v>35</v>
      </c>
      <c r="E13" s="104" t="s">
        <v>207</v>
      </c>
      <c r="F13" s="105">
        <v>30</v>
      </c>
      <c r="G13" s="106">
        <f t="shared" si="0"/>
        <v>0.47916666666666663</v>
      </c>
    </row>
    <row r="14" spans="1:7" ht="12.75">
      <c r="A14" s="107">
        <v>7</v>
      </c>
      <c r="B14" s="103" t="s">
        <v>166</v>
      </c>
      <c r="C14" s="104" t="s">
        <v>214</v>
      </c>
      <c r="D14" s="103"/>
      <c r="E14" s="103"/>
      <c r="F14" s="103"/>
      <c r="G14" s="106">
        <f t="shared" si="0"/>
        <v>0.49999999999999994</v>
      </c>
    </row>
    <row r="16" spans="3:5" ht="12.75">
      <c r="C16" s="110"/>
      <c r="D16" s="104"/>
      <c r="E16" s="102"/>
    </row>
    <row r="17" ht="12.75">
      <c r="C17" s="103" t="s">
        <v>215</v>
      </c>
    </row>
    <row r="18" ht="12.75">
      <c r="C18" s="103" t="s">
        <v>216</v>
      </c>
    </row>
    <row r="19" spans="3:5" ht="12.75">
      <c r="C19" s="110" t="s">
        <v>32</v>
      </c>
      <c r="D19" s="104" t="s">
        <v>32</v>
      </c>
      <c r="E19" s="103"/>
    </row>
    <row r="20" spans="3:5" ht="12.75">
      <c r="C20" s="104"/>
      <c r="D20" s="103"/>
      <c r="E20" s="103"/>
    </row>
    <row r="21" spans="3:5" ht="6" customHeight="1">
      <c r="C21" s="104"/>
      <c r="D21" s="103"/>
      <c r="E21" s="103"/>
    </row>
    <row r="22" spans="3:5" ht="12.75">
      <c r="C22" s="104"/>
      <c r="D22" s="103"/>
      <c r="E22" s="103"/>
    </row>
    <row r="23" spans="3:5" ht="15.75">
      <c r="C23" s="121"/>
      <c r="D23" s="103"/>
      <c r="E23" s="103"/>
    </row>
    <row r="24" spans="3:5" ht="15.75">
      <c r="C24" s="121"/>
      <c r="D24" s="103"/>
      <c r="E24" s="103"/>
    </row>
    <row r="27" ht="15.75">
      <c r="C27" s="121"/>
    </row>
    <row r="28" ht="15.75">
      <c r="C28" s="121"/>
    </row>
    <row r="29" ht="12.75">
      <c r="C29" s="122"/>
    </row>
    <row r="30" ht="12.75">
      <c r="C30" s="7"/>
    </row>
    <row r="31" ht="12.75">
      <c r="C31" s="103"/>
    </row>
    <row r="32" ht="12.75">
      <c r="C32" s="104"/>
    </row>
    <row r="33" ht="15.75">
      <c r="C33" s="118"/>
    </row>
    <row r="34" ht="15.75">
      <c r="C34" s="118"/>
    </row>
    <row r="35" ht="15.75">
      <c r="C35" s="118"/>
    </row>
  </sheetData>
  <mergeCells count="3">
    <mergeCell ref="A2:G2"/>
    <mergeCell ref="A3:G3"/>
    <mergeCell ref="A5:E5"/>
  </mergeCells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&amp;LMarch 2001&amp;Rdoc.: IEEE 802.11-01/201</oddHeader>
    <oddFooter>&amp;LSubmission&amp;RAl Petrick, ParkerVision  Bruce Kraemer, Intersil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zoomScale="63" zoomScaleNormal="63" workbookViewId="0" topLeftCell="A1">
      <selection activeCell="A1" sqref="A1"/>
    </sheetView>
  </sheetViews>
  <sheetFormatPr defaultColWidth="9.140625" defaultRowHeight="12.75"/>
  <cols>
    <col min="1" max="1" width="19.421875" style="1" customWidth="1"/>
    <col min="2" max="2" width="14.140625" style="1" customWidth="1"/>
    <col min="3" max="3" width="10.8515625" style="1" customWidth="1"/>
    <col min="4" max="4" width="11.8515625" style="1" customWidth="1"/>
    <col min="5" max="5" width="13.28125" style="1" customWidth="1"/>
    <col min="6" max="7" width="9.140625" style="1" customWidth="1"/>
    <col min="8" max="8" width="9.57421875" style="1" customWidth="1"/>
    <col min="9" max="9" width="10.00390625" style="1" customWidth="1"/>
    <col min="10" max="10" width="9.140625" style="1" customWidth="1"/>
    <col min="11" max="11" width="9.57421875" style="1" customWidth="1"/>
    <col min="12" max="12" width="10.421875" style="1" customWidth="1"/>
    <col min="13" max="13" width="10.7109375" style="1" customWidth="1"/>
    <col min="14" max="15" width="11.8515625" style="1" customWidth="1"/>
    <col min="16" max="16" width="13.8515625" style="1" customWidth="1"/>
    <col min="17" max="18" width="11.8515625" style="1" customWidth="1"/>
    <col min="19" max="19" width="13.8515625" style="1" customWidth="1"/>
    <col min="20" max="16384" width="9.140625" style="1" customWidth="1"/>
  </cols>
  <sheetData>
    <row r="1" spans="1:17" ht="15.75">
      <c r="A1" s="81"/>
      <c r="N1" s="50"/>
      <c r="O1" s="50"/>
      <c r="P1" s="50"/>
      <c r="Q1" s="50"/>
    </row>
    <row r="2" spans="1:17" ht="26.25">
      <c r="A2" s="77" t="s">
        <v>129</v>
      </c>
      <c r="B2" s="49"/>
      <c r="N2" s="50"/>
      <c r="O2" s="50"/>
      <c r="P2" s="50"/>
      <c r="Q2" s="50"/>
    </row>
    <row r="3" spans="1:23" ht="21" customHeight="1">
      <c r="A3" s="77" t="s">
        <v>130</v>
      </c>
      <c r="B3" s="3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26.25">
      <c r="A4" s="78" t="s">
        <v>131</v>
      </c>
      <c r="B4" s="3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17" ht="20.25">
      <c r="A5" s="79"/>
      <c r="N5" s="50"/>
      <c r="O5" s="50"/>
      <c r="P5" s="50"/>
      <c r="Q5" s="50"/>
    </row>
    <row r="6" spans="1:17" ht="18">
      <c r="A6" s="80" t="s">
        <v>132</v>
      </c>
      <c r="N6" s="50"/>
      <c r="O6" s="50"/>
      <c r="P6" s="50"/>
      <c r="Q6" s="50"/>
    </row>
    <row r="7" spans="14:17" ht="13.5" customHeight="1">
      <c r="N7" s="50"/>
      <c r="O7" s="50"/>
      <c r="P7" s="50"/>
      <c r="Q7" s="50"/>
    </row>
    <row r="8" spans="1:19" ht="24" customHeight="1">
      <c r="A8" s="52" t="s">
        <v>105</v>
      </c>
      <c r="B8" s="53" t="s">
        <v>0</v>
      </c>
      <c r="C8" s="690" t="s">
        <v>1</v>
      </c>
      <c r="D8" s="691"/>
      <c r="E8" s="692"/>
      <c r="F8" s="690" t="s">
        <v>2</v>
      </c>
      <c r="G8" s="616"/>
      <c r="H8" s="616"/>
      <c r="I8" s="617"/>
      <c r="J8" s="690" t="s">
        <v>3</v>
      </c>
      <c r="K8" s="711"/>
      <c r="L8" s="711"/>
      <c r="M8" s="712"/>
      <c r="N8" s="690" t="s">
        <v>4</v>
      </c>
      <c r="O8" s="691"/>
      <c r="P8" s="692"/>
      <c r="Q8" s="690" t="s">
        <v>5</v>
      </c>
      <c r="R8" s="691"/>
      <c r="S8" s="692"/>
    </row>
    <row r="9" spans="1:19" ht="21.75" customHeight="1">
      <c r="A9" s="54" t="s">
        <v>6</v>
      </c>
      <c r="B9" s="55"/>
      <c r="C9" s="693"/>
      <c r="D9" s="694"/>
      <c r="E9" s="695"/>
      <c r="F9" s="699"/>
      <c r="G9" s="700"/>
      <c r="H9" s="700"/>
      <c r="I9" s="701"/>
      <c r="J9" s="56"/>
      <c r="K9" s="57"/>
      <c r="L9" s="57"/>
      <c r="M9" s="58"/>
      <c r="N9" s="705" t="s">
        <v>106</v>
      </c>
      <c r="O9" s="706"/>
      <c r="P9" s="707"/>
      <c r="Q9" s="693"/>
      <c r="R9" s="694"/>
      <c r="S9" s="695"/>
    </row>
    <row r="10" spans="1:19" ht="21.75" customHeight="1">
      <c r="A10" s="54" t="s">
        <v>7</v>
      </c>
      <c r="B10" s="59"/>
      <c r="C10" s="696"/>
      <c r="D10" s="697"/>
      <c r="E10" s="698"/>
      <c r="F10" s="702"/>
      <c r="G10" s="703"/>
      <c r="H10" s="703"/>
      <c r="I10" s="704"/>
      <c r="J10" s="60"/>
      <c r="K10" s="61"/>
      <c r="L10" s="61"/>
      <c r="M10" s="62"/>
      <c r="N10" s="708"/>
      <c r="O10" s="709"/>
      <c r="P10" s="710"/>
      <c r="Q10" s="696"/>
      <c r="R10" s="697"/>
      <c r="S10" s="698"/>
    </row>
    <row r="11" spans="1:19" ht="21.75" customHeight="1">
      <c r="A11" s="63" t="s">
        <v>8</v>
      </c>
      <c r="B11" s="59"/>
      <c r="C11" s="681" t="s">
        <v>107</v>
      </c>
      <c r="D11" s="682"/>
      <c r="E11" s="683"/>
      <c r="F11" s="613" t="s">
        <v>108</v>
      </c>
      <c r="G11" s="639" t="s">
        <v>109</v>
      </c>
      <c r="H11" s="621" t="s">
        <v>110</v>
      </c>
      <c r="I11" s="624" t="s">
        <v>111</v>
      </c>
      <c r="J11" s="613" t="s">
        <v>108</v>
      </c>
      <c r="K11" s="639" t="s">
        <v>109</v>
      </c>
      <c r="L11" s="621" t="s">
        <v>110</v>
      </c>
      <c r="M11" s="624" t="s">
        <v>111</v>
      </c>
      <c r="N11" s="613" t="s">
        <v>108</v>
      </c>
      <c r="O11" s="624" t="s">
        <v>115</v>
      </c>
      <c r="P11" s="639" t="s">
        <v>113</v>
      </c>
      <c r="Q11" s="681" t="s">
        <v>107</v>
      </c>
      <c r="R11" s="682"/>
      <c r="S11" s="683"/>
    </row>
    <row r="12" spans="1:19" ht="21.75" customHeight="1">
      <c r="A12" s="63" t="s">
        <v>9</v>
      </c>
      <c r="B12" s="59"/>
      <c r="C12" s="684"/>
      <c r="D12" s="685"/>
      <c r="E12" s="686"/>
      <c r="F12" s="650"/>
      <c r="G12" s="650"/>
      <c r="H12" s="622"/>
      <c r="I12" s="625"/>
      <c r="J12" s="650"/>
      <c r="K12" s="650"/>
      <c r="L12" s="622"/>
      <c r="M12" s="625"/>
      <c r="N12" s="648"/>
      <c r="O12" s="625"/>
      <c r="P12" s="650"/>
      <c r="Q12" s="684"/>
      <c r="R12" s="685"/>
      <c r="S12" s="686"/>
    </row>
    <row r="13" spans="1:19" ht="21.75" customHeight="1">
      <c r="A13" s="63" t="s">
        <v>10</v>
      </c>
      <c r="B13" s="59"/>
      <c r="C13" s="684"/>
      <c r="D13" s="685"/>
      <c r="E13" s="686"/>
      <c r="F13" s="650"/>
      <c r="G13" s="650"/>
      <c r="H13" s="622"/>
      <c r="I13" s="625"/>
      <c r="J13" s="650"/>
      <c r="K13" s="650"/>
      <c r="L13" s="622"/>
      <c r="M13" s="625"/>
      <c r="N13" s="648"/>
      <c r="O13" s="625"/>
      <c r="P13" s="650"/>
      <c r="Q13" s="684"/>
      <c r="R13" s="685"/>
      <c r="S13" s="686"/>
    </row>
    <row r="14" spans="1:19" ht="21.75" customHeight="1">
      <c r="A14" s="63" t="s">
        <v>11</v>
      </c>
      <c r="B14" s="59"/>
      <c r="C14" s="687"/>
      <c r="D14" s="688"/>
      <c r="E14" s="689"/>
      <c r="F14" s="651"/>
      <c r="G14" s="651"/>
      <c r="H14" s="623"/>
      <c r="I14" s="614"/>
      <c r="J14" s="651"/>
      <c r="K14" s="651"/>
      <c r="L14" s="623"/>
      <c r="M14" s="614"/>
      <c r="N14" s="649"/>
      <c r="O14" s="614"/>
      <c r="P14" s="651"/>
      <c r="Q14" s="687"/>
      <c r="R14" s="688"/>
      <c r="S14" s="689"/>
    </row>
    <row r="15" spans="1:19" ht="21.75" customHeight="1">
      <c r="A15" s="63" t="s">
        <v>12</v>
      </c>
      <c r="B15" s="59"/>
      <c r="C15" s="618" t="s">
        <v>13</v>
      </c>
      <c r="D15" s="619"/>
      <c r="E15" s="620"/>
      <c r="F15" s="636" t="s">
        <v>13</v>
      </c>
      <c r="G15" s="670"/>
      <c r="H15" s="670"/>
      <c r="I15" s="671"/>
      <c r="J15" s="636" t="s">
        <v>13</v>
      </c>
      <c r="K15" s="637"/>
      <c r="L15" s="637"/>
      <c r="M15" s="638"/>
      <c r="N15" s="618" t="s">
        <v>13</v>
      </c>
      <c r="O15" s="619"/>
      <c r="P15" s="620"/>
      <c r="Q15" s="618" t="s">
        <v>13</v>
      </c>
      <c r="R15" s="619"/>
      <c r="S15" s="620"/>
    </row>
    <row r="16" spans="1:19" ht="21.75" customHeight="1">
      <c r="A16" s="64" t="s">
        <v>14</v>
      </c>
      <c r="B16" s="59"/>
      <c r="C16" s="613" t="s">
        <v>108</v>
      </c>
      <c r="D16" s="677" t="s">
        <v>113</v>
      </c>
      <c r="E16" s="624" t="s">
        <v>111</v>
      </c>
      <c r="F16" s="613" t="s">
        <v>108</v>
      </c>
      <c r="G16" s="677" t="s">
        <v>109</v>
      </c>
      <c r="H16" s="624" t="s">
        <v>111</v>
      </c>
      <c r="I16" s="680" t="s">
        <v>114</v>
      </c>
      <c r="J16" s="613" t="s">
        <v>108</v>
      </c>
      <c r="K16" s="624" t="s">
        <v>115</v>
      </c>
      <c r="L16" s="640" t="s">
        <v>116</v>
      </c>
      <c r="M16" s="672"/>
      <c r="N16" s="613" t="s">
        <v>108</v>
      </c>
      <c r="O16" s="624" t="s">
        <v>115</v>
      </c>
      <c r="P16" s="677" t="s">
        <v>113</v>
      </c>
      <c r="Q16" s="607" t="s">
        <v>117</v>
      </c>
      <c r="R16" s="661"/>
      <c r="S16" s="662"/>
    </row>
    <row r="17" spans="1:19" ht="21.75" customHeight="1">
      <c r="A17" s="64" t="s">
        <v>15</v>
      </c>
      <c r="B17" s="59"/>
      <c r="C17" s="650"/>
      <c r="D17" s="678"/>
      <c r="E17" s="650"/>
      <c r="F17" s="650"/>
      <c r="G17" s="678"/>
      <c r="H17" s="650"/>
      <c r="I17" s="642"/>
      <c r="J17" s="625"/>
      <c r="K17" s="650"/>
      <c r="L17" s="673"/>
      <c r="M17" s="674"/>
      <c r="N17" s="648"/>
      <c r="O17" s="650"/>
      <c r="P17" s="678"/>
      <c r="Q17" s="663"/>
      <c r="R17" s="664"/>
      <c r="S17" s="665"/>
    </row>
    <row r="18" spans="1:19" ht="21.75" customHeight="1">
      <c r="A18" s="64" t="s">
        <v>16</v>
      </c>
      <c r="B18" s="59"/>
      <c r="C18" s="651"/>
      <c r="D18" s="679"/>
      <c r="E18" s="651"/>
      <c r="F18" s="651"/>
      <c r="G18" s="679"/>
      <c r="H18" s="651"/>
      <c r="I18" s="631"/>
      <c r="J18" s="614"/>
      <c r="K18" s="651"/>
      <c r="L18" s="675"/>
      <c r="M18" s="676"/>
      <c r="N18" s="649"/>
      <c r="O18" s="651"/>
      <c r="P18" s="679"/>
      <c r="Q18" s="666"/>
      <c r="R18" s="667"/>
      <c r="S18" s="668"/>
    </row>
    <row r="19" spans="1:19" ht="21.75" customHeight="1">
      <c r="A19" s="65" t="s">
        <v>17</v>
      </c>
      <c r="B19" s="66"/>
      <c r="C19" s="615" t="s">
        <v>18</v>
      </c>
      <c r="D19" s="644"/>
      <c r="E19" s="645"/>
      <c r="F19" s="669" t="s">
        <v>18</v>
      </c>
      <c r="G19" s="670"/>
      <c r="H19" s="670"/>
      <c r="I19" s="671"/>
      <c r="J19" s="669" t="s">
        <v>18</v>
      </c>
      <c r="K19" s="637"/>
      <c r="L19" s="637"/>
      <c r="M19" s="638"/>
      <c r="N19" s="615" t="s">
        <v>18</v>
      </c>
      <c r="O19" s="644"/>
      <c r="P19" s="645"/>
      <c r="Q19" s="615" t="s">
        <v>18</v>
      </c>
      <c r="R19" s="644"/>
      <c r="S19" s="645"/>
    </row>
    <row r="20" spans="1:19" ht="21.75" customHeight="1">
      <c r="A20" s="64" t="s">
        <v>19</v>
      </c>
      <c r="B20" s="604" t="s">
        <v>117</v>
      </c>
      <c r="C20" s="613" t="s">
        <v>108</v>
      </c>
      <c r="D20" s="621" t="s">
        <v>112</v>
      </c>
      <c r="E20" s="624" t="s">
        <v>111</v>
      </c>
      <c r="F20" s="613" t="s">
        <v>108</v>
      </c>
      <c r="G20" s="639" t="s">
        <v>109</v>
      </c>
      <c r="H20" s="621" t="s">
        <v>110</v>
      </c>
      <c r="I20" s="624" t="s">
        <v>111</v>
      </c>
      <c r="J20" s="646" t="s">
        <v>118</v>
      </c>
      <c r="K20" s="627"/>
      <c r="L20" s="627"/>
      <c r="M20" s="628"/>
      <c r="N20" s="613" t="s">
        <v>108</v>
      </c>
      <c r="O20" s="621" t="s">
        <v>110</v>
      </c>
      <c r="P20" s="639" t="s">
        <v>109</v>
      </c>
      <c r="Q20" s="652" t="s">
        <v>32</v>
      </c>
      <c r="R20" s="653"/>
      <c r="S20" s="654"/>
    </row>
    <row r="21" spans="1:19" ht="21.75" customHeight="1">
      <c r="A21" s="64" t="s">
        <v>20</v>
      </c>
      <c r="B21" s="605"/>
      <c r="C21" s="648"/>
      <c r="D21" s="622"/>
      <c r="E21" s="625"/>
      <c r="F21" s="650"/>
      <c r="G21" s="650"/>
      <c r="H21" s="622"/>
      <c r="I21" s="625"/>
      <c r="J21" s="641"/>
      <c r="K21" s="647"/>
      <c r="L21" s="647"/>
      <c r="M21" s="642"/>
      <c r="N21" s="648"/>
      <c r="O21" s="622"/>
      <c r="P21" s="650"/>
      <c r="Q21" s="655"/>
      <c r="R21" s="656"/>
      <c r="S21" s="657"/>
    </row>
    <row r="22" spans="1:19" ht="21.75" customHeight="1">
      <c r="A22" s="64" t="s">
        <v>21</v>
      </c>
      <c r="B22" s="605"/>
      <c r="C22" s="648"/>
      <c r="D22" s="622"/>
      <c r="E22" s="625"/>
      <c r="F22" s="650"/>
      <c r="G22" s="650"/>
      <c r="H22" s="622"/>
      <c r="I22" s="625"/>
      <c r="J22" s="641"/>
      <c r="K22" s="647"/>
      <c r="L22" s="647"/>
      <c r="M22" s="642"/>
      <c r="N22" s="648"/>
      <c r="O22" s="622"/>
      <c r="P22" s="650"/>
      <c r="Q22" s="655"/>
      <c r="R22" s="656"/>
      <c r="S22" s="657"/>
    </row>
    <row r="23" spans="1:19" ht="21.75" customHeight="1">
      <c r="A23" s="64" t="s">
        <v>22</v>
      </c>
      <c r="B23" s="605"/>
      <c r="C23" s="649"/>
      <c r="D23" s="623"/>
      <c r="E23" s="614"/>
      <c r="F23" s="651"/>
      <c r="G23" s="651"/>
      <c r="H23" s="623"/>
      <c r="I23" s="614"/>
      <c r="J23" s="629"/>
      <c r="K23" s="630"/>
      <c r="L23" s="630"/>
      <c r="M23" s="631"/>
      <c r="N23" s="649"/>
      <c r="O23" s="623"/>
      <c r="P23" s="651"/>
      <c r="Q23" s="655"/>
      <c r="R23" s="656"/>
      <c r="S23" s="657"/>
    </row>
    <row r="24" spans="1:19" ht="21.75" customHeight="1">
      <c r="A24" s="64" t="s">
        <v>23</v>
      </c>
      <c r="B24" s="605"/>
      <c r="C24" s="618" t="s">
        <v>13</v>
      </c>
      <c r="D24" s="619"/>
      <c r="E24" s="620"/>
      <c r="F24" s="618" t="s">
        <v>13</v>
      </c>
      <c r="G24" s="616"/>
      <c r="H24" s="616"/>
      <c r="I24" s="617"/>
      <c r="J24" s="636" t="s">
        <v>13</v>
      </c>
      <c r="K24" s="637"/>
      <c r="L24" s="637"/>
      <c r="M24" s="638"/>
      <c r="N24" s="618" t="s">
        <v>13</v>
      </c>
      <c r="O24" s="619"/>
      <c r="P24" s="620"/>
      <c r="Q24" s="655"/>
      <c r="R24" s="656"/>
      <c r="S24" s="657"/>
    </row>
    <row r="25" spans="1:19" ht="21.75" customHeight="1">
      <c r="A25" s="64" t="s">
        <v>24</v>
      </c>
      <c r="B25" s="605"/>
      <c r="C25" s="632" t="s">
        <v>108</v>
      </c>
      <c r="D25" s="621" t="s">
        <v>112</v>
      </c>
      <c r="E25" s="624" t="s">
        <v>111</v>
      </c>
      <c r="F25" s="613" t="s">
        <v>108</v>
      </c>
      <c r="G25" s="639" t="s">
        <v>109</v>
      </c>
      <c r="H25" s="621" t="s">
        <v>110</v>
      </c>
      <c r="I25" s="624" t="s">
        <v>111</v>
      </c>
      <c r="J25" s="643" t="s">
        <v>119</v>
      </c>
      <c r="K25" s="637"/>
      <c r="L25" s="637"/>
      <c r="M25" s="638"/>
      <c r="N25" s="613" t="s">
        <v>108</v>
      </c>
      <c r="O25" s="621" t="s">
        <v>110</v>
      </c>
      <c r="P25" s="639" t="s">
        <v>109</v>
      </c>
      <c r="Q25" s="655"/>
      <c r="R25" s="656"/>
      <c r="S25" s="657"/>
    </row>
    <row r="26" spans="1:19" ht="21.75" customHeight="1">
      <c r="A26" s="63" t="s">
        <v>25</v>
      </c>
      <c r="B26" s="606"/>
      <c r="C26" s="633"/>
      <c r="D26" s="622"/>
      <c r="E26" s="625"/>
      <c r="F26" s="650"/>
      <c r="G26" s="650"/>
      <c r="H26" s="622"/>
      <c r="I26" s="625"/>
      <c r="J26" s="613" t="s">
        <v>108</v>
      </c>
      <c r="K26" s="639" t="s">
        <v>613</v>
      </c>
      <c r="L26" s="640" t="s">
        <v>116</v>
      </c>
      <c r="M26" s="628"/>
      <c r="N26" s="648"/>
      <c r="O26" s="622"/>
      <c r="P26" s="650"/>
      <c r="Q26" s="655"/>
      <c r="R26" s="656"/>
      <c r="S26" s="657"/>
    </row>
    <row r="27" spans="1:19" ht="21.75" customHeight="1">
      <c r="A27" s="309" t="s">
        <v>26</v>
      </c>
      <c r="B27" s="602" t="s">
        <v>75</v>
      </c>
      <c r="C27" s="634"/>
      <c r="D27" s="622"/>
      <c r="E27" s="625"/>
      <c r="F27" s="650"/>
      <c r="G27" s="650"/>
      <c r="H27" s="622"/>
      <c r="I27" s="625"/>
      <c r="J27" s="625"/>
      <c r="K27" s="625"/>
      <c r="L27" s="641"/>
      <c r="M27" s="642"/>
      <c r="N27" s="648"/>
      <c r="O27" s="622"/>
      <c r="P27" s="650"/>
      <c r="Q27" s="655"/>
      <c r="R27" s="656"/>
      <c r="S27" s="657"/>
    </row>
    <row r="28" spans="1:19" ht="21.75" customHeight="1">
      <c r="A28" s="309" t="s">
        <v>27</v>
      </c>
      <c r="B28" s="603"/>
      <c r="C28" s="635"/>
      <c r="D28" s="623"/>
      <c r="E28" s="614"/>
      <c r="F28" s="651"/>
      <c r="G28" s="651"/>
      <c r="H28" s="623"/>
      <c r="I28" s="614"/>
      <c r="J28" s="614"/>
      <c r="K28" s="614"/>
      <c r="L28" s="629"/>
      <c r="M28" s="631"/>
      <c r="N28" s="649"/>
      <c r="O28" s="623"/>
      <c r="P28" s="651"/>
      <c r="Q28" s="655"/>
      <c r="R28" s="656"/>
      <c r="S28" s="657"/>
    </row>
    <row r="29" spans="1:19" ht="21.75" customHeight="1">
      <c r="A29" s="65" t="s">
        <v>28</v>
      </c>
      <c r="B29" s="310"/>
      <c r="C29" s="615" t="s">
        <v>29</v>
      </c>
      <c r="D29" s="644"/>
      <c r="E29" s="645"/>
      <c r="F29" s="615" t="s">
        <v>29</v>
      </c>
      <c r="G29" s="616"/>
      <c r="H29" s="616"/>
      <c r="I29" s="617"/>
      <c r="J29" s="636" t="s">
        <v>13</v>
      </c>
      <c r="K29" s="637"/>
      <c r="L29" s="637"/>
      <c r="M29" s="638"/>
      <c r="N29" s="615" t="s">
        <v>29</v>
      </c>
      <c r="O29" s="644"/>
      <c r="P29" s="645"/>
      <c r="Q29" s="655"/>
      <c r="R29" s="656"/>
      <c r="S29" s="657"/>
    </row>
    <row r="30" spans="1:19" ht="21.75" customHeight="1">
      <c r="A30" s="65" t="s">
        <v>120</v>
      </c>
      <c r="B30" s="67" t="s">
        <v>121</v>
      </c>
      <c r="C30" s="607" t="s">
        <v>117</v>
      </c>
      <c r="D30" s="608"/>
      <c r="E30" s="609"/>
      <c r="F30" s="613" t="s">
        <v>108</v>
      </c>
      <c r="G30" s="607" t="s">
        <v>117</v>
      </c>
      <c r="H30" s="608"/>
      <c r="I30" s="609"/>
      <c r="J30" s="626" t="s">
        <v>30</v>
      </c>
      <c r="K30" s="627"/>
      <c r="L30" s="627"/>
      <c r="M30" s="628"/>
      <c r="N30" s="613" t="s">
        <v>108</v>
      </c>
      <c r="O30" s="608" t="s">
        <v>117</v>
      </c>
      <c r="P30" s="609"/>
      <c r="Q30" s="655"/>
      <c r="R30" s="656"/>
      <c r="S30" s="657"/>
    </row>
    <row r="31" spans="1:19" ht="21.75" customHeight="1">
      <c r="A31" s="65" t="s">
        <v>122</v>
      </c>
      <c r="B31" s="68"/>
      <c r="C31" s="610"/>
      <c r="D31" s="611"/>
      <c r="E31" s="612"/>
      <c r="F31" s="614"/>
      <c r="G31" s="610"/>
      <c r="H31" s="611"/>
      <c r="I31" s="612"/>
      <c r="J31" s="629"/>
      <c r="K31" s="630"/>
      <c r="L31" s="630"/>
      <c r="M31" s="631"/>
      <c r="N31" s="614"/>
      <c r="O31" s="611"/>
      <c r="P31" s="612"/>
      <c r="Q31" s="658"/>
      <c r="R31" s="659"/>
      <c r="S31" s="660"/>
    </row>
    <row r="32" spans="1:19" ht="15.75">
      <c r="A32"/>
      <c r="B32" s="6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3" ht="15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8" ht="15.75">
      <c r="A34" s="71" t="s">
        <v>123</v>
      </c>
      <c r="D34" s="72" t="s">
        <v>124</v>
      </c>
      <c r="H34" s="73" t="s">
        <v>125</v>
      </c>
    </row>
    <row r="36" spans="1:8" ht="15.75">
      <c r="A36" s="74" t="s">
        <v>126</v>
      </c>
      <c r="D36" s="75" t="s">
        <v>127</v>
      </c>
      <c r="H36" s="76" t="s">
        <v>128</v>
      </c>
    </row>
  </sheetData>
  <mergeCells count="88">
    <mergeCell ref="N25:N28"/>
    <mergeCell ref="O25:O28"/>
    <mergeCell ref="P25:P28"/>
    <mergeCell ref="F25:F28"/>
    <mergeCell ref="G25:G28"/>
    <mergeCell ref="H25:H28"/>
    <mergeCell ref="I25:I28"/>
    <mergeCell ref="M11:M14"/>
    <mergeCell ref="Q8:S8"/>
    <mergeCell ref="C9:E10"/>
    <mergeCell ref="F9:I10"/>
    <mergeCell ref="N9:P10"/>
    <mergeCell ref="Q9:S10"/>
    <mergeCell ref="C8:E8"/>
    <mergeCell ref="F8:I8"/>
    <mergeCell ref="J8:M8"/>
    <mergeCell ref="N8:P8"/>
    <mergeCell ref="F11:F14"/>
    <mergeCell ref="J11:J14"/>
    <mergeCell ref="K11:K14"/>
    <mergeCell ref="L11:L14"/>
    <mergeCell ref="G11:G14"/>
    <mergeCell ref="I11:I14"/>
    <mergeCell ref="H11:H14"/>
    <mergeCell ref="O11:O14"/>
    <mergeCell ref="P11:P14"/>
    <mergeCell ref="Q11:S14"/>
    <mergeCell ref="C15:E15"/>
    <mergeCell ref="F15:I15"/>
    <mergeCell ref="J15:M15"/>
    <mergeCell ref="N15:P15"/>
    <mergeCell ref="Q15:S15"/>
    <mergeCell ref="N11:N14"/>
    <mergeCell ref="C11:E14"/>
    <mergeCell ref="I16:I18"/>
    <mergeCell ref="J16:J18"/>
    <mergeCell ref="K16:K18"/>
    <mergeCell ref="C16:C18"/>
    <mergeCell ref="D16:D18"/>
    <mergeCell ref="E16:E18"/>
    <mergeCell ref="F16:F18"/>
    <mergeCell ref="G16:G18"/>
    <mergeCell ref="H16:H18"/>
    <mergeCell ref="Q16:S18"/>
    <mergeCell ref="C19:E19"/>
    <mergeCell ref="F19:I19"/>
    <mergeCell ref="J19:M19"/>
    <mergeCell ref="N19:P19"/>
    <mergeCell ref="Q19:S19"/>
    <mergeCell ref="L16:M18"/>
    <mergeCell ref="N16:N18"/>
    <mergeCell ref="O16:O18"/>
    <mergeCell ref="P16:P18"/>
    <mergeCell ref="Q20:S31"/>
    <mergeCell ref="N29:P29"/>
    <mergeCell ref="O30:P31"/>
    <mergeCell ref="C20:C23"/>
    <mergeCell ref="D20:D23"/>
    <mergeCell ref="E20:E23"/>
    <mergeCell ref="D25:D28"/>
    <mergeCell ref="E25:E28"/>
    <mergeCell ref="F20:F23"/>
    <mergeCell ref="G20:G23"/>
    <mergeCell ref="J24:M24"/>
    <mergeCell ref="N24:P24"/>
    <mergeCell ref="J20:M23"/>
    <mergeCell ref="N20:N23"/>
    <mergeCell ref="O20:O23"/>
    <mergeCell ref="P20:P23"/>
    <mergeCell ref="J30:M31"/>
    <mergeCell ref="N30:N31"/>
    <mergeCell ref="G30:I31"/>
    <mergeCell ref="C25:C28"/>
    <mergeCell ref="J29:M29"/>
    <mergeCell ref="J26:J28"/>
    <mergeCell ref="K26:K28"/>
    <mergeCell ref="L26:M28"/>
    <mergeCell ref="J25:M25"/>
    <mergeCell ref="C29:E29"/>
    <mergeCell ref="B27:B28"/>
    <mergeCell ref="B20:B26"/>
    <mergeCell ref="C30:E31"/>
    <mergeCell ref="F30:F31"/>
    <mergeCell ref="F29:I29"/>
    <mergeCell ref="C24:E24"/>
    <mergeCell ref="F24:I24"/>
    <mergeCell ref="H20:H23"/>
    <mergeCell ref="I20:I23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showGridLines="0" zoomScale="95" zoomScaleNormal="95" workbookViewId="0" topLeftCell="A1">
      <selection activeCell="A1" sqref="A1"/>
    </sheetView>
  </sheetViews>
  <sheetFormatPr defaultColWidth="9.140625" defaultRowHeight="12.75"/>
  <sheetData>
    <row r="1" ht="3" customHeight="1"/>
    <row r="2" spans="1:15" ht="21" customHeight="1">
      <c r="A2" s="383" t="s">
        <v>47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43" spans="1:15" ht="12.75">
      <c r="A43" s="384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</row>
    <row r="44" spans="1:15" ht="12.75">
      <c r="A44" s="384" t="s">
        <v>315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</row>
  </sheetData>
  <mergeCells count="3">
    <mergeCell ref="A2:O2"/>
    <mergeCell ref="A44:O44"/>
    <mergeCell ref="A43:O43"/>
  </mergeCells>
  <printOptions/>
  <pageMargins left="0.75" right="0.75" top="1" bottom="1" header="0.5" footer="0.5"/>
  <pageSetup fitToHeight="1" fitToWidth="1" horizontalDpi="600" verticalDpi="600" orientation="landscape" scale="83" r:id="rId3"/>
  <legacyDrawing r:id="rId2"/>
  <oleObjects>
    <oleObject progId="Visio.Drawing.5" shapeId="13983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O29"/>
  <sheetViews>
    <sheetView showGridLines="0" workbookViewId="0" topLeftCell="A1">
      <selection activeCell="A1" sqref="A1"/>
    </sheetView>
  </sheetViews>
  <sheetFormatPr defaultColWidth="9.140625" defaultRowHeight="12.75"/>
  <sheetData>
    <row r="1" ht="4.5" customHeight="1"/>
    <row r="29" spans="1:15" ht="12.75">
      <c r="A29" s="384" t="s">
        <v>656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</row>
  </sheetData>
  <mergeCells count="1">
    <mergeCell ref="A29:O29"/>
  </mergeCells>
  <printOptions/>
  <pageMargins left="0.75" right="0.75" top="1" bottom="1" header="0.5" footer="0.5"/>
  <pageSetup fitToHeight="1" fitToWidth="1" horizontalDpi="600" verticalDpi="600" orientation="landscape" scale="90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96"/>
  <sheetViews>
    <sheetView showGridLines="0" zoomScale="49" zoomScaleNormal="49" zoomScaleSheetLayoutView="25" workbookViewId="0" topLeftCell="A1">
      <selection activeCell="B1" sqref="B1"/>
    </sheetView>
  </sheetViews>
  <sheetFormatPr defaultColWidth="9.140625" defaultRowHeight="12.75"/>
  <cols>
    <col min="1" max="1" width="0.5625" style="1" customWidth="1"/>
    <col min="2" max="2" width="25.7109375" style="1" customWidth="1"/>
    <col min="3" max="3" width="26.7109375" style="1" customWidth="1"/>
    <col min="4" max="23" width="11.7109375" style="1" customWidth="1"/>
    <col min="24" max="16384" width="9.140625" style="1" customWidth="1"/>
  </cols>
  <sheetData>
    <row r="1" s="40" customFormat="1" ht="5.25" customHeight="1" thickBot="1"/>
    <row r="2" spans="2:23" s="40" customFormat="1" ht="25.5" customHeight="1">
      <c r="B2" s="205" t="s">
        <v>89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7"/>
    </row>
    <row r="3" spans="2:23" s="40" customFormat="1" ht="25.5" customHeight="1">
      <c r="B3" s="208" t="s">
        <v>90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</row>
    <row r="4" spans="2:23" s="40" customFormat="1" ht="25.5" customHeight="1">
      <c r="B4" s="208" t="s">
        <v>91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0"/>
    </row>
    <row r="5" spans="2:23" s="40" customFormat="1" ht="11.25" customHeight="1"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0"/>
    </row>
    <row r="6" spans="2:23" s="40" customFormat="1" ht="20.25">
      <c r="B6" s="213" t="s">
        <v>92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 t="s">
        <v>32</v>
      </c>
      <c r="N6" s="211"/>
      <c r="O6" s="211"/>
      <c r="P6" s="211"/>
      <c r="Q6" s="211"/>
      <c r="R6" s="211"/>
      <c r="S6" s="211"/>
      <c r="T6" s="211" t="s">
        <v>33</v>
      </c>
      <c r="U6" s="211"/>
      <c r="V6" s="211"/>
      <c r="W6" s="210"/>
    </row>
    <row r="7" spans="2:23" s="18" customFormat="1" ht="13.5" customHeight="1" thickBot="1"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1"/>
      <c r="U7" s="211"/>
      <c r="V7" s="211"/>
      <c r="W7" s="210"/>
    </row>
    <row r="8" spans="2:23" ht="21.75" customHeight="1" thickBot="1">
      <c r="B8" s="48" t="s">
        <v>32</v>
      </c>
      <c r="C8" s="124" t="s">
        <v>0</v>
      </c>
      <c r="D8" s="416" t="s">
        <v>1</v>
      </c>
      <c r="E8" s="417"/>
      <c r="F8" s="417"/>
      <c r="G8" s="418"/>
      <c r="H8" s="417" t="s">
        <v>2</v>
      </c>
      <c r="I8" s="417"/>
      <c r="J8" s="417"/>
      <c r="K8" s="418"/>
      <c r="L8" s="416" t="s">
        <v>3</v>
      </c>
      <c r="M8" s="417"/>
      <c r="N8" s="417"/>
      <c r="O8" s="417"/>
      <c r="P8" s="416" t="s">
        <v>4</v>
      </c>
      <c r="Q8" s="417"/>
      <c r="R8" s="417"/>
      <c r="S8" s="417"/>
      <c r="T8" s="416" t="s">
        <v>5</v>
      </c>
      <c r="U8" s="417"/>
      <c r="V8" s="417"/>
      <c r="W8" s="418"/>
    </row>
    <row r="9" spans="2:23" ht="21.75" customHeight="1">
      <c r="B9" s="128" t="s">
        <v>6</v>
      </c>
      <c r="C9" s="134"/>
      <c r="D9" s="504"/>
      <c r="E9" s="505"/>
      <c r="F9" s="505"/>
      <c r="G9" s="506"/>
      <c r="H9" s="510"/>
      <c r="I9" s="511"/>
      <c r="J9" s="511"/>
      <c r="K9" s="512"/>
      <c r="L9" s="510"/>
      <c r="M9" s="511"/>
      <c r="N9" s="511"/>
      <c r="O9" s="512"/>
      <c r="P9" s="497" t="s">
        <v>94</v>
      </c>
      <c r="Q9" s="498"/>
      <c r="R9" s="498"/>
      <c r="S9" s="499"/>
      <c r="T9" s="419" t="s">
        <v>33</v>
      </c>
      <c r="U9" s="420"/>
      <c r="V9" s="420"/>
      <c r="W9" s="421"/>
    </row>
    <row r="10" spans="2:23" ht="21.75" customHeight="1">
      <c r="B10" s="128" t="s">
        <v>7</v>
      </c>
      <c r="C10" s="135"/>
      <c r="D10" s="507"/>
      <c r="E10" s="508"/>
      <c r="F10" s="508"/>
      <c r="G10" s="509"/>
      <c r="H10" s="513"/>
      <c r="I10" s="514"/>
      <c r="J10" s="514"/>
      <c r="K10" s="515"/>
      <c r="L10" s="519"/>
      <c r="M10" s="520"/>
      <c r="N10" s="520"/>
      <c r="O10" s="521"/>
      <c r="P10" s="414"/>
      <c r="Q10" s="379"/>
      <c r="R10" s="379"/>
      <c r="S10" s="380"/>
      <c r="T10" s="422"/>
      <c r="U10" s="423"/>
      <c r="V10" s="423"/>
      <c r="W10" s="424"/>
    </row>
    <row r="11" spans="2:23" ht="21.75" customHeight="1">
      <c r="B11" s="127" t="s">
        <v>8</v>
      </c>
      <c r="C11" s="135"/>
      <c r="D11" s="523" t="s">
        <v>537</v>
      </c>
      <c r="E11" s="524"/>
      <c r="F11" s="524"/>
      <c r="G11" s="525"/>
      <c r="H11" s="517" t="s">
        <v>80</v>
      </c>
      <c r="I11" s="522" t="s">
        <v>48</v>
      </c>
      <c r="J11" s="501" t="s">
        <v>249</v>
      </c>
      <c r="K11" s="475" t="s">
        <v>250</v>
      </c>
      <c r="L11" s="492" t="s">
        <v>52</v>
      </c>
      <c r="M11" s="493"/>
      <c r="N11" s="522" t="s">
        <v>48</v>
      </c>
      <c r="O11" s="496" t="s">
        <v>51</v>
      </c>
      <c r="P11" s="503" t="s">
        <v>48</v>
      </c>
      <c r="Q11" s="471" t="s">
        <v>53</v>
      </c>
      <c r="R11" s="500" t="s">
        <v>249</v>
      </c>
      <c r="S11" s="474" t="s">
        <v>250</v>
      </c>
      <c r="T11" s="425" t="s">
        <v>95</v>
      </c>
      <c r="U11" s="426"/>
      <c r="V11" s="426"/>
      <c r="W11" s="427"/>
    </row>
    <row r="12" spans="2:23" ht="21.75" customHeight="1">
      <c r="B12" s="127" t="s">
        <v>9</v>
      </c>
      <c r="C12" s="135"/>
      <c r="D12" s="526"/>
      <c r="E12" s="527"/>
      <c r="F12" s="527"/>
      <c r="G12" s="528"/>
      <c r="H12" s="518"/>
      <c r="I12" s="364"/>
      <c r="J12" s="501"/>
      <c r="K12" s="475"/>
      <c r="L12" s="494"/>
      <c r="M12" s="495"/>
      <c r="N12" s="364"/>
      <c r="O12" s="485"/>
      <c r="P12" s="503"/>
      <c r="Q12" s="472"/>
      <c r="R12" s="501"/>
      <c r="S12" s="475"/>
      <c r="T12" s="428"/>
      <c r="U12" s="429"/>
      <c r="V12" s="429"/>
      <c r="W12" s="430"/>
    </row>
    <row r="13" spans="2:23" ht="21.75" customHeight="1">
      <c r="B13" s="127" t="s">
        <v>10</v>
      </c>
      <c r="C13" s="135"/>
      <c r="D13" s="526"/>
      <c r="E13" s="527"/>
      <c r="F13" s="527"/>
      <c r="G13" s="528"/>
      <c r="H13" s="518"/>
      <c r="I13" s="364"/>
      <c r="J13" s="501"/>
      <c r="K13" s="475"/>
      <c r="L13" s="494"/>
      <c r="M13" s="495"/>
      <c r="N13" s="364"/>
      <c r="O13" s="485"/>
      <c r="P13" s="503"/>
      <c r="Q13" s="472"/>
      <c r="R13" s="501"/>
      <c r="S13" s="475"/>
      <c r="T13" s="428"/>
      <c r="U13" s="429"/>
      <c r="V13" s="429"/>
      <c r="W13" s="430"/>
    </row>
    <row r="14" spans="2:23" ht="21.75" customHeight="1">
      <c r="B14" s="127" t="s">
        <v>11</v>
      </c>
      <c r="C14" s="135"/>
      <c r="D14" s="526"/>
      <c r="E14" s="527"/>
      <c r="F14" s="527"/>
      <c r="G14" s="528"/>
      <c r="H14" s="518"/>
      <c r="I14" s="364"/>
      <c r="J14" s="502"/>
      <c r="K14" s="476"/>
      <c r="L14" s="494"/>
      <c r="M14" s="495"/>
      <c r="N14" s="364"/>
      <c r="O14" s="485"/>
      <c r="P14" s="503"/>
      <c r="Q14" s="472"/>
      <c r="R14" s="502"/>
      <c r="S14" s="476"/>
      <c r="T14" s="431"/>
      <c r="U14" s="432"/>
      <c r="V14" s="432"/>
      <c r="W14" s="433"/>
    </row>
    <row r="15" spans="2:23" ht="21.75" customHeight="1">
      <c r="B15" s="129" t="s">
        <v>12</v>
      </c>
      <c r="C15" s="135"/>
      <c r="D15" s="529" t="s">
        <v>13</v>
      </c>
      <c r="E15" s="481"/>
      <c r="F15" s="481"/>
      <c r="G15" s="530"/>
      <c r="H15" s="480" t="s">
        <v>13</v>
      </c>
      <c r="I15" s="481"/>
      <c r="J15" s="481"/>
      <c r="K15" s="482"/>
      <c r="L15" s="480" t="s">
        <v>13</v>
      </c>
      <c r="M15" s="481"/>
      <c r="N15" s="481"/>
      <c r="O15" s="482"/>
      <c r="P15" s="480" t="s">
        <v>13</v>
      </c>
      <c r="Q15" s="481"/>
      <c r="R15" s="481"/>
      <c r="S15" s="482"/>
      <c r="T15" s="434" t="s">
        <v>13</v>
      </c>
      <c r="U15" s="435"/>
      <c r="V15" s="435"/>
      <c r="W15" s="436"/>
    </row>
    <row r="16" spans="2:23" ht="21.75" customHeight="1">
      <c r="B16" s="125" t="s">
        <v>14</v>
      </c>
      <c r="C16" s="135"/>
      <c r="D16" s="490" t="s">
        <v>48</v>
      </c>
      <c r="E16" s="491"/>
      <c r="F16" s="533" t="s">
        <v>51</v>
      </c>
      <c r="G16" s="534"/>
      <c r="H16" s="531" t="s">
        <v>50</v>
      </c>
      <c r="I16" s="364" t="s">
        <v>48</v>
      </c>
      <c r="J16" s="478" t="s">
        <v>249</v>
      </c>
      <c r="K16" s="381" t="s">
        <v>250</v>
      </c>
      <c r="L16" s="494" t="s">
        <v>52</v>
      </c>
      <c r="M16" s="495"/>
      <c r="N16" s="364" t="s">
        <v>48</v>
      </c>
      <c r="O16" s="485" t="s">
        <v>51</v>
      </c>
      <c r="P16" s="544" t="s">
        <v>48</v>
      </c>
      <c r="Q16" s="471" t="s">
        <v>53</v>
      </c>
      <c r="R16" s="478" t="s">
        <v>249</v>
      </c>
      <c r="S16" s="381" t="s">
        <v>250</v>
      </c>
      <c r="T16" s="459" t="s">
        <v>95</v>
      </c>
      <c r="U16" s="460"/>
      <c r="V16" s="460"/>
      <c r="W16" s="461"/>
    </row>
    <row r="17" spans="2:23" ht="21.75" customHeight="1">
      <c r="B17" s="125" t="s">
        <v>15</v>
      </c>
      <c r="C17" s="135"/>
      <c r="D17" s="490"/>
      <c r="E17" s="491"/>
      <c r="F17" s="533"/>
      <c r="G17" s="534"/>
      <c r="H17" s="531"/>
      <c r="I17" s="532"/>
      <c r="J17" s="479"/>
      <c r="K17" s="473"/>
      <c r="L17" s="494"/>
      <c r="M17" s="495"/>
      <c r="N17" s="364"/>
      <c r="O17" s="485"/>
      <c r="P17" s="545"/>
      <c r="Q17" s="472"/>
      <c r="R17" s="479"/>
      <c r="S17" s="473"/>
      <c r="T17" s="459"/>
      <c r="U17" s="460"/>
      <c r="V17" s="460"/>
      <c r="W17" s="461"/>
    </row>
    <row r="18" spans="2:23" ht="21.75" customHeight="1">
      <c r="B18" s="125" t="s">
        <v>16</v>
      </c>
      <c r="C18" s="135"/>
      <c r="D18" s="490"/>
      <c r="E18" s="491"/>
      <c r="F18" s="533"/>
      <c r="G18" s="534"/>
      <c r="H18" s="531"/>
      <c r="I18" s="532"/>
      <c r="J18" s="479"/>
      <c r="K18" s="473"/>
      <c r="L18" s="494"/>
      <c r="M18" s="495"/>
      <c r="N18" s="364"/>
      <c r="O18" s="485"/>
      <c r="P18" s="545"/>
      <c r="Q18" s="472"/>
      <c r="R18" s="479"/>
      <c r="S18" s="473"/>
      <c r="T18" s="462"/>
      <c r="U18" s="463"/>
      <c r="V18" s="463"/>
      <c r="W18" s="464"/>
    </row>
    <row r="19" spans="2:23" ht="21.75" customHeight="1">
      <c r="B19" s="130" t="s">
        <v>17</v>
      </c>
      <c r="C19" s="135"/>
      <c r="D19" s="483" t="s">
        <v>18</v>
      </c>
      <c r="E19" s="372"/>
      <c r="F19" s="372"/>
      <c r="G19" s="484"/>
      <c r="H19" s="371" t="s">
        <v>18</v>
      </c>
      <c r="I19" s="372"/>
      <c r="J19" s="372"/>
      <c r="K19" s="373"/>
      <c r="L19" s="371" t="s">
        <v>18</v>
      </c>
      <c r="M19" s="372"/>
      <c r="N19" s="372"/>
      <c r="O19" s="373"/>
      <c r="P19" s="371" t="s">
        <v>18</v>
      </c>
      <c r="Q19" s="372"/>
      <c r="R19" s="372"/>
      <c r="S19" s="373"/>
      <c r="T19" s="465"/>
      <c r="U19" s="466"/>
      <c r="V19" s="466"/>
      <c r="W19" s="467"/>
    </row>
    <row r="20" spans="2:23" ht="21.75" customHeight="1">
      <c r="B20" s="125" t="s">
        <v>19</v>
      </c>
      <c r="C20" s="574" t="s">
        <v>625</v>
      </c>
      <c r="D20" s="490" t="s">
        <v>48</v>
      </c>
      <c r="E20" s="491"/>
      <c r="F20" s="533" t="s">
        <v>51</v>
      </c>
      <c r="G20" s="516" t="s">
        <v>80</v>
      </c>
      <c r="H20" s="518" t="s">
        <v>80</v>
      </c>
      <c r="I20" s="471" t="s">
        <v>53</v>
      </c>
      <c r="J20" s="500" t="s">
        <v>249</v>
      </c>
      <c r="K20" s="474" t="s">
        <v>250</v>
      </c>
      <c r="L20" s="414" t="s">
        <v>619</v>
      </c>
      <c r="M20" s="379"/>
      <c r="N20" s="379"/>
      <c r="O20" s="380"/>
      <c r="P20" s="503" t="s">
        <v>48</v>
      </c>
      <c r="Q20" s="477" t="s">
        <v>80</v>
      </c>
      <c r="R20" s="500" t="s">
        <v>249</v>
      </c>
      <c r="S20" s="474" t="s">
        <v>250</v>
      </c>
      <c r="T20" s="465"/>
      <c r="U20" s="466"/>
      <c r="V20" s="466"/>
      <c r="W20" s="467"/>
    </row>
    <row r="21" spans="2:23" ht="21.75" customHeight="1">
      <c r="B21" s="125" t="s">
        <v>20</v>
      </c>
      <c r="C21" s="575"/>
      <c r="D21" s="490"/>
      <c r="E21" s="491"/>
      <c r="F21" s="533"/>
      <c r="G21" s="516"/>
      <c r="H21" s="518"/>
      <c r="I21" s="472"/>
      <c r="J21" s="501"/>
      <c r="K21" s="475"/>
      <c r="L21" s="414"/>
      <c r="M21" s="379"/>
      <c r="N21" s="379"/>
      <c r="O21" s="380"/>
      <c r="P21" s="503"/>
      <c r="Q21" s="477"/>
      <c r="R21" s="501"/>
      <c r="S21" s="475"/>
      <c r="T21" s="465"/>
      <c r="U21" s="466"/>
      <c r="V21" s="466"/>
      <c r="W21" s="467"/>
    </row>
    <row r="22" spans="2:23" ht="21.75" customHeight="1">
      <c r="B22" s="125" t="s">
        <v>21</v>
      </c>
      <c r="C22" s="575"/>
      <c r="D22" s="490"/>
      <c r="E22" s="491"/>
      <c r="F22" s="533"/>
      <c r="G22" s="516"/>
      <c r="H22" s="518"/>
      <c r="I22" s="472"/>
      <c r="J22" s="501"/>
      <c r="K22" s="475"/>
      <c r="L22" s="414"/>
      <c r="M22" s="379"/>
      <c r="N22" s="379"/>
      <c r="O22" s="380"/>
      <c r="P22" s="503"/>
      <c r="Q22" s="477"/>
      <c r="R22" s="501"/>
      <c r="S22" s="475"/>
      <c r="T22" s="465"/>
      <c r="U22" s="466"/>
      <c r="V22" s="466"/>
      <c r="W22" s="467"/>
    </row>
    <row r="23" spans="2:23" ht="21.75" customHeight="1">
      <c r="B23" s="125" t="s">
        <v>22</v>
      </c>
      <c r="C23" s="575"/>
      <c r="D23" s="490"/>
      <c r="E23" s="491"/>
      <c r="F23" s="533"/>
      <c r="G23" s="516"/>
      <c r="H23" s="518"/>
      <c r="I23" s="472"/>
      <c r="J23" s="502"/>
      <c r="K23" s="476"/>
      <c r="L23" s="414"/>
      <c r="M23" s="379"/>
      <c r="N23" s="379"/>
      <c r="O23" s="380"/>
      <c r="P23" s="503"/>
      <c r="Q23" s="477"/>
      <c r="R23" s="502"/>
      <c r="S23" s="476"/>
      <c r="T23" s="465"/>
      <c r="U23" s="466"/>
      <c r="V23" s="466"/>
      <c r="W23" s="467"/>
    </row>
    <row r="24" spans="2:23" ht="21.75" customHeight="1">
      <c r="B24" s="126" t="s">
        <v>23</v>
      </c>
      <c r="C24" s="576"/>
      <c r="D24" s="529" t="s">
        <v>13</v>
      </c>
      <c r="E24" s="481"/>
      <c r="F24" s="481"/>
      <c r="G24" s="530"/>
      <c r="H24" s="480" t="s">
        <v>13</v>
      </c>
      <c r="I24" s="481"/>
      <c r="J24" s="481"/>
      <c r="K24" s="482"/>
      <c r="L24" s="480" t="s">
        <v>13</v>
      </c>
      <c r="M24" s="481"/>
      <c r="N24" s="481"/>
      <c r="O24" s="482"/>
      <c r="P24" s="480" t="s">
        <v>13</v>
      </c>
      <c r="Q24" s="481"/>
      <c r="R24" s="481"/>
      <c r="S24" s="482"/>
      <c r="T24" s="465"/>
      <c r="U24" s="466"/>
      <c r="V24" s="466"/>
      <c r="W24" s="467"/>
    </row>
    <row r="25" spans="2:23" ht="21.75" customHeight="1">
      <c r="B25" s="125" t="s">
        <v>24</v>
      </c>
      <c r="C25" s="577" t="s">
        <v>626</v>
      </c>
      <c r="D25" s="535" t="s">
        <v>52</v>
      </c>
      <c r="E25" s="471" t="s">
        <v>53</v>
      </c>
      <c r="F25" s="500" t="s">
        <v>249</v>
      </c>
      <c r="G25" s="412" t="s">
        <v>250</v>
      </c>
      <c r="H25" s="448" t="s">
        <v>616</v>
      </c>
      <c r="I25" s="471" t="s">
        <v>53</v>
      </c>
      <c r="J25" s="500" t="s">
        <v>249</v>
      </c>
      <c r="K25" s="474" t="s">
        <v>250</v>
      </c>
      <c r="L25" s="414" t="s">
        <v>98</v>
      </c>
      <c r="M25" s="379"/>
      <c r="N25" s="379"/>
      <c r="O25" s="380"/>
      <c r="P25" s="385" t="s">
        <v>53</v>
      </c>
      <c r="Q25" s="386"/>
      <c r="R25" s="500" t="s">
        <v>249</v>
      </c>
      <c r="S25" s="474" t="s">
        <v>250</v>
      </c>
      <c r="T25" s="465"/>
      <c r="U25" s="466"/>
      <c r="V25" s="466"/>
      <c r="W25" s="467"/>
    </row>
    <row r="26" spans="2:23" ht="21.75" customHeight="1">
      <c r="B26" s="127" t="s">
        <v>25</v>
      </c>
      <c r="C26" s="578"/>
      <c r="D26" s="536"/>
      <c r="E26" s="472"/>
      <c r="F26" s="501"/>
      <c r="G26" s="563"/>
      <c r="H26" s="449"/>
      <c r="I26" s="472"/>
      <c r="J26" s="501"/>
      <c r="K26" s="475"/>
      <c r="L26" s="382" t="s">
        <v>53</v>
      </c>
      <c r="M26" s="370"/>
      <c r="N26" s="478" t="s">
        <v>249</v>
      </c>
      <c r="O26" s="381" t="s">
        <v>250</v>
      </c>
      <c r="P26" s="387"/>
      <c r="Q26" s="388"/>
      <c r="R26" s="501"/>
      <c r="S26" s="475"/>
      <c r="T26" s="465"/>
      <c r="U26" s="466"/>
      <c r="V26" s="466"/>
      <c r="W26" s="467"/>
    </row>
    <row r="27" spans="2:23" ht="21.75" customHeight="1">
      <c r="B27" s="125" t="s">
        <v>26</v>
      </c>
      <c r="C27" s="585" t="s">
        <v>96</v>
      </c>
      <c r="D27" s="536"/>
      <c r="E27" s="472"/>
      <c r="F27" s="501"/>
      <c r="G27" s="563"/>
      <c r="H27" s="449"/>
      <c r="I27" s="472"/>
      <c r="J27" s="501"/>
      <c r="K27" s="475"/>
      <c r="L27" s="382"/>
      <c r="M27" s="370"/>
      <c r="N27" s="478"/>
      <c r="O27" s="381"/>
      <c r="P27" s="387"/>
      <c r="Q27" s="388"/>
      <c r="R27" s="501"/>
      <c r="S27" s="475"/>
      <c r="T27" s="465"/>
      <c r="U27" s="466"/>
      <c r="V27" s="466"/>
      <c r="W27" s="467"/>
    </row>
    <row r="28" spans="2:23" ht="21.75" customHeight="1">
      <c r="B28" s="125" t="s">
        <v>27</v>
      </c>
      <c r="C28" s="586"/>
      <c r="D28" s="536"/>
      <c r="E28" s="472"/>
      <c r="F28" s="502"/>
      <c r="G28" s="564"/>
      <c r="H28" s="587"/>
      <c r="I28" s="472"/>
      <c r="J28" s="502"/>
      <c r="K28" s="476"/>
      <c r="L28" s="382"/>
      <c r="M28" s="370"/>
      <c r="N28" s="478"/>
      <c r="O28" s="381"/>
      <c r="P28" s="389"/>
      <c r="Q28" s="390"/>
      <c r="R28" s="502"/>
      <c r="S28" s="476"/>
      <c r="T28" s="465"/>
      <c r="U28" s="466"/>
      <c r="V28" s="466"/>
      <c r="W28" s="467"/>
    </row>
    <row r="29" spans="2:23" ht="21.75" customHeight="1">
      <c r="B29" s="130" t="s">
        <v>28</v>
      </c>
      <c r="C29" s="123" t="s">
        <v>13</v>
      </c>
      <c r="D29" s="483" t="s">
        <v>29</v>
      </c>
      <c r="E29" s="372"/>
      <c r="F29" s="372"/>
      <c r="G29" s="484"/>
      <c r="H29" s="371" t="s">
        <v>29</v>
      </c>
      <c r="I29" s="372"/>
      <c r="J29" s="372"/>
      <c r="K29" s="373"/>
      <c r="L29" s="480" t="s">
        <v>13</v>
      </c>
      <c r="M29" s="481"/>
      <c r="N29" s="481"/>
      <c r="O29" s="482"/>
      <c r="P29" s="371" t="s">
        <v>29</v>
      </c>
      <c r="Q29" s="372"/>
      <c r="R29" s="372"/>
      <c r="S29" s="373"/>
      <c r="T29" s="465"/>
      <c r="U29" s="466"/>
      <c r="V29" s="466"/>
      <c r="W29" s="467"/>
    </row>
    <row r="30" spans="2:23" ht="21.75" customHeight="1">
      <c r="B30" s="131" t="s">
        <v>99</v>
      </c>
      <c r="C30" s="438" t="s">
        <v>94</v>
      </c>
      <c r="D30" s="579" t="s">
        <v>52</v>
      </c>
      <c r="E30" s="588" t="s">
        <v>53</v>
      </c>
      <c r="F30" s="478" t="s">
        <v>249</v>
      </c>
      <c r="G30" s="411" t="s">
        <v>250</v>
      </c>
      <c r="H30" s="448" t="s">
        <v>616</v>
      </c>
      <c r="I30" s="445" t="s">
        <v>52</v>
      </c>
      <c r="J30" s="364" t="s">
        <v>48</v>
      </c>
      <c r="K30" s="485" t="s">
        <v>51</v>
      </c>
      <c r="L30" s="371" t="s">
        <v>30</v>
      </c>
      <c r="M30" s="372"/>
      <c r="N30" s="372"/>
      <c r="O30" s="373"/>
      <c r="P30" s="565" t="s">
        <v>48</v>
      </c>
      <c r="Q30" s="566"/>
      <c r="R30" s="582" t="s">
        <v>249</v>
      </c>
      <c r="S30" s="560" t="s">
        <v>250</v>
      </c>
      <c r="T30" s="465"/>
      <c r="U30" s="466"/>
      <c r="V30" s="466"/>
      <c r="W30" s="467"/>
    </row>
    <row r="31" spans="2:23" ht="21.75" customHeight="1">
      <c r="B31" s="125" t="s">
        <v>100</v>
      </c>
      <c r="C31" s="439"/>
      <c r="D31" s="580"/>
      <c r="E31" s="589"/>
      <c r="F31" s="488"/>
      <c r="G31" s="412"/>
      <c r="H31" s="449"/>
      <c r="I31" s="446"/>
      <c r="J31" s="365"/>
      <c r="K31" s="486"/>
      <c r="L31" s="374"/>
      <c r="M31" s="375"/>
      <c r="N31" s="375"/>
      <c r="O31" s="376"/>
      <c r="P31" s="567"/>
      <c r="Q31" s="568"/>
      <c r="R31" s="583"/>
      <c r="S31" s="561"/>
      <c r="T31" s="465"/>
      <c r="U31" s="466"/>
      <c r="V31" s="466"/>
      <c r="W31" s="467"/>
    </row>
    <row r="32" spans="2:23" ht="21.75" customHeight="1">
      <c r="B32" s="125" t="s">
        <v>101</v>
      </c>
      <c r="C32" s="439"/>
      <c r="D32" s="580"/>
      <c r="E32" s="589"/>
      <c r="F32" s="488"/>
      <c r="G32" s="412"/>
      <c r="H32" s="449"/>
      <c r="I32" s="446"/>
      <c r="J32" s="365"/>
      <c r="K32" s="486"/>
      <c r="L32" s="374"/>
      <c r="M32" s="375"/>
      <c r="N32" s="375"/>
      <c r="O32" s="376"/>
      <c r="P32" s="567"/>
      <c r="Q32" s="568"/>
      <c r="R32" s="583"/>
      <c r="S32" s="561"/>
      <c r="T32" s="465"/>
      <c r="U32" s="466"/>
      <c r="V32" s="466"/>
      <c r="W32" s="467"/>
    </row>
    <row r="33" spans="2:23" ht="21.75" customHeight="1">
      <c r="B33" s="132" t="s">
        <v>102</v>
      </c>
      <c r="C33" s="439"/>
      <c r="D33" s="580"/>
      <c r="E33" s="589"/>
      <c r="F33" s="488"/>
      <c r="G33" s="412"/>
      <c r="H33" s="449"/>
      <c r="I33" s="446"/>
      <c r="J33" s="365"/>
      <c r="K33" s="486"/>
      <c r="L33" s="374"/>
      <c r="M33" s="375"/>
      <c r="N33" s="375"/>
      <c r="O33" s="376"/>
      <c r="P33" s="567"/>
      <c r="Q33" s="568"/>
      <c r="R33" s="583"/>
      <c r="S33" s="561"/>
      <c r="T33" s="465"/>
      <c r="U33" s="466"/>
      <c r="V33" s="466"/>
      <c r="W33" s="467"/>
    </row>
    <row r="34" spans="2:23" ht="21.75" customHeight="1">
      <c r="B34" s="131" t="s">
        <v>103</v>
      </c>
      <c r="C34" s="439"/>
      <c r="D34" s="580"/>
      <c r="E34" s="589"/>
      <c r="F34" s="488"/>
      <c r="G34" s="412"/>
      <c r="H34" s="449"/>
      <c r="I34" s="446"/>
      <c r="J34" s="365"/>
      <c r="K34" s="486"/>
      <c r="L34" s="374"/>
      <c r="M34" s="375"/>
      <c r="N34" s="375"/>
      <c r="O34" s="376"/>
      <c r="P34" s="567"/>
      <c r="Q34" s="568"/>
      <c r="R34" s="583"/>
      <c r="S34" s="561"/>
      <c r="T34" s="465"/>
      <c r="U34" s="466"/>
      <c r="V34" s="466"/>
      <c r="W34" s="467"/>
    </row>
    <row r="35" spans="2:23" ht="21.75" customHeight="1" thickBot="1">
      <c r="B35" s="133" t="s">
        <v>104</v>
      </c>
      <c r="C35" s="440"/>
      <c r="D35" s="581"/>
      <c r="E35" s="590"/>
      <c r="F35" s="489"/>
      <c r="G35" s="413"/>
      <c r="H35" s="450"/>
      <c r="I35" s="447"/>
      <c r="J35" s="415"/>
      <c r="K35" s="487"/>
      <c r="L35" s="377"/>
      <c r="M35" s="378"/>
      <c r="N35" s="378"/>
      <c r="O35" s="367"/>
      <c r="P35" s="569"/>
      <c r="Q35" s="570"/>
      <c r="R35" s="584"/>
      <c r="S35" s="562"/>
      <c r="T35" s="468"/>
      <c r="U35" s="469"/>
      <c r="V35" s="469"/>
      <c r="W35" s="470"/>
    </row>
    <row r="36" spans="2:23" s="45" customFormat="1" ht="18">
      <c r="B36" s="216"/>
      <c r="C36" s="217"/>
      <c r="D36" s="217"/>
      <c r="E36" s="217"/>
      <c r="F36" s="217"/>
      <c r="G36" s="217"/>
      <c r="H36" s="218"/>
      <c r="I36" s="218"/>
      <c r="J36" s="218"/>
      <c r="K36" s="218"/>
      <c r="L36" s="217"/>
      <c r="M36" s="217"/>
      <c r="N36" s="217"/>
      <c r="O36" s="217"/>
      <c r="P36" s="217"/>
      <c r="Q36" s="217"/>
      <c r="R36" s="217"/>
      <c r="S36" s="217"/>
      <c r="T36" s="218"/>
      <c r="U36" s="218"/>
      <c r="V36" s="218"/>
      <c r="W36" s="219"/>
    </row>
    <row r="37" spans="2:23" s="45" customFormat="1" ht="18">
      <c r="B37" s="216"/>
      <c r="C37" s="437" t="s">
        <v>62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218"/>
      <c r="V37" s="218"/>
      <c r="W37" s="219"/>
    </row>
    <row r="38" spans="2:23" s="45" customFormat="1" ht="18">
      <c r="B38" s="216"/>
      <c r="C38" s="149"/>
      <c r="D38" s="454"/>
      <c r="E38" s="454"/>
      <c r="F38" s="454"/>
      <c r="G38" s="454"/>
      <c r="H38" s="454"/>
      <c r="I38" s="454"/>
      <c r="J38" s="454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18"/>
      <c r="V38" s="218"/>
      <c r="W38" s="219"/>
    </row>
    <row r="39" spans="2:23" s="45" customFormat="1" ht="18">
      <c r="B39" s="216"/>
      <c r="C39" s="149" t="s">
        <v>74</v>
      </c>
      <c r="D39" s="451" t="s">
        <v>76</v>
      </c>
      <c r="E39" s="452"/>
      <c r="F39" s="452"/>
      <c r="G39" s="452"/>
      <c r="H39" s="452"/>
      <c r="I39" s="452"/>
      <c r="J39" s="453"/>
      <c r="K39" s="543" t="s">
        <v>49</v>
      </c>
      <c r="L39" s="543"/>
      <c r="M39" s="543"/>
      <c r="N39" s="571" t="s">
        <v>81</v>
      </c>
      <c r="O39" s="572"/>
      <c r="P39" s="572"/>
      <c r="Q39" s="572"/>
      <c r="R39" s="572"/>
      <c r="S39" s="572"/>
      <c r="T39" s="573"/>
      <c r="U39" s="218"/>
      <c r="V39" s="218"/>
      <c r="W39" s="219"/>
    </row>
    <row r="40" spans="2:23" s="45" customFormat="1" ht="18">
      <c r="B40" s="216"/>
      <c r="C40" s="150" t="s">
        <v>249</v>
      </c>
      <c r="D40" s="456" t="s">
        <v>655</v>
      </c>
      <c r="E40" s="457"/>
      <c r="F40" s="457"/>
      <c r="G40" s="457"/>
      <c r="H40" s="457"/>
      <c r="I40" s="457"/>
      <c r="J40" s="458"/>
      <c r="K40" s="455" t="s">
        <v>51</v>
      </c>
      <c r="L40" s="455"/>
      <c r="M40" s="455"/>
      <c r="N40" s="537" t="s">
        <v>77</v>
      </c>
      <c r="O40" s="538"/>
      <c r="P40" s="538"/>
      <c r="Q40" s="538"/>
      <c r="R40" s="538"/>
      <c r="S40" s="538"/>
      <c r="T40" s="539"/>
      <c r="U40" s="218"/>
      <c r="V40" s="218"/>
      <c r="W40" s="219"/>
    </row>
    <row r="41" spans="2:23" s="45" customFormat="1" ht="18">
      <c r="B41" s="216"/>
      <c r="C41" s="151" t="s">
        <v>48</v>
      </c>
      <c r="D41" s="442" t="s">
        <v>82</v>
      </c>
      <c r="E41" s="443"/>
      <c r="F41" s="443"/>
      <c r="G41" s="443"/>
      <c r="H41" s="443"/>
      <c r="I41" s="443"/>
      <c r="J41" s="444"/>
      <c r="K41" s="441" t="s">
        <v>53</v>
      </c>
      <c r="L41" s="441"/>
      <c r="M41" s="441"/>
      <c r="N41" s="540" t="s">
        <v>78</v>
      </c>
      <c r="O41" s="541"/>
      <c r="P41" s="541"/>
      <c r="Q41" s="541"/>
      <c r="R41" s="541"/>
      <c r="S41" s="541"/>
      <c r="T41" s="542"/>
      <c r="U41" s="218"/>
      <c r="V41" s="218"/>
      <c r="W41" s="219"/>
    </row>
    <row r="42" spans="2:23" s="45" customFormat="1" ht="18">
      <c r="B42" s="216"/>
      <c r="C42" s="149" t="s">
        <v>250</v>
      </c>
      <c r="D42" s="391" t="s">
        <v>660</v>
      </c>
      <c r="E42" s="392"/>
      <c r="F42" s="392"/>
      <c r="G42" s="392"/>
      <c r="H42" s="392"/>
      <c r="I42" s="392"/>
      <c r="J42" s="393"/>
      <c r="K42" s="363" t="s">
        <v>52</v>
      </c>
      <c r="L42" s="363"/>
      <c r="M42" s="363"/>
      <c r="N42" s="368" t="s">
        <v>618</v>
      </c>
      <c r="O42" s="369"/>
      <c r="P42" s="369"/>
      <c r="Q42" s="369"/>
      <c r="R42" s="369"/>
      <c r="S42" s="369"/>
      <c r="T42" s="366"/>
      <c r="U42" s="218"/>
      <c r="V42" s="218"/>
      <c r="W42" s="219"/>
    </row>
    <row r="43" spans="2:23" s="45" customFormat="1" ht="18">
      <c r="B43" s="216"/>
      <c r="C43" s="152" t="s">
        <v>80</v>
      </c>
      <c r="D43" s="551" t="s">
        <v>617</v>
      </c>
      <c r="E43" s="552"/>
      <c r="F43" s="552"/>
      <c r="G43" s="552"/>
      <c r="H43" s="552"/>
      <c r="I43" s="552"/>
      <c r="J43" s="553"/>
      <c r="K43" s="546" t="s">
        <v>87</v>
      </c>
      <c r="L43" s="546"/>
      <c r="M43" s="546"/>
      <c r="N43" s="408" t="s">
        <v>83</v>
      </c>
      <c r="O43" s="409"/>
      <c r="P43" s="409"/>
      <c r="Q43" s="409"/>
      <c r="R43" s="409"/>
      <c r="S43" s="409"/>
      <c r="T43" s="410"/>
      <c r="U43" s="218"/>
      <c r="V43" s="218"/>
      <c r="W43" s="219"/>
    </row>
    <row r="44" spans="2:23" s="45" customFormat="1" ht="18">
      <c r="B44" s="216"/>
      <c r="C44" s="153" t="s">
        <v>75</v>
      </c>
      <c r="D44" s="402" t="s">
        <v>93</v>
      </c>
      <c r="E44" s="403"/>
      <c r="F44" s="403"/>
      <c r="G44" s="403"/>
      <c r="H44" s="403"/>
      <c r="I44" s="403"/>
      <c r="J44" s="404"/>
      <c r="K44" s="548" t="s">
        <v>50</v>
      </c>
      <c r="L44" s="548"/>
      <c r="M44" s="548"/>
      <c r="N44" s="554" t="s">
        <v>79</v>
      </c>
      <c r="O44" s="555"/>
      <c r="P44" s="555"/>
      <c r="Q44" s="555"/>
      <c r="R44" s="555"/>
      <c r="S44" s="555"/>
      <c r="T44" s="556"/>
      <c r="U44" s="218"/>
      <c r="V44" s="218"/>
      <c r="W44" s="219"/>
    </row>
    <row r="45" spans="2:23" s="45" customFormat="1" ht="18">
      <c r="B45" s="216"/>
      <c r="C45" s="153" t="s">
        <v>84</v>
      </c>
      <c r="D45" s="402" t="s">
        <v>86</v>
      </c>
      <c r="E45" s="403"/>
      <c r="F45" s="403"/>
      <c r="G45" s="403"/>
      <c r="H45" s="403"/>
      <c r="I45" s="403"/>
      <c r="J45" s="404"/>
      <c r="K45" s="547" t="s">
        <v>616</v>
      </c>
      <c r="L45" s="547"/>
      <c r="M45" s="547"/>
      <c r="N45" s="442" t="s">
        <v>614</v>
      </c>
      <c r="O45" s="443"/>
      <c r="P45" s="443"/>
      <c r="Q45" s="443"/>
      <c r="R45" s="443"/>
      <c r="S45" s="443"/>
      <c r="T45" s="444"/>
      <c r="U45" s="218"/>
      <c r="V45" s="218"/>
      <c r="W45" s="219"/>
    </row>
    <row r="46" spans="2:23" s="45" customFormat="1" ht="18">
      <c r="B46" s="216"/>
      <c r="C46" s="151" t="s">
        <v>85</v>
      </c>
      <c r="D46" s="405" t="s">
        <v>88</v>
      </c>
      <c r="E46" s="406"/>
      <c r="F46" s="406"/>
      <c r="G46" s="406"/>
      <c r="H46" s="406"/>
      <c r="I46" s="406"/>
      <c r="J46" s="407"/>
      <c r="K46" s="547"/>
      <c r="L46" s="547"/>
      <c r="M46" s="547"/>
      <c r="N46" s="557" t="s">
        <v>615</v>
      </c>
      <c r="O46" s="558"/>
      <c r="P46" s="558"/>
      <c r="Q46" s="558"/>
      <c r="R46" s="558"/>
      <c r="S46" s="558"/>
      <c r="T46" s="559"/>
      <c r="U46" s="218"/>
      <c r="V46" s="218"/>
      <c r="W46" s="219"/>
    </row>
    <row r="47" spans="2:23" s="45" customFormat="1" ht="18">
      <c r="B47" s="216"/>
      <c r="C47" s="153"/>
      <c r="D47" s="153"/>
      <c r="E47" s="153"/>
      <c r="F47" s="153"/>
      <c r="G47" s="153"/>
      <c r="H47" s="153"/>
      <c r="I47" s="153"/>
      <c r="J47" s="153"/>
      <c r="K47" s="151"/>
      <c r="L47" s="151"/>
      <c r="M47" s="151"/>
      <c r="N47" s="220"/>
      <c r="O47" s="220"/>
      <c r="P47" s="220"/>
      <c r="Q47" s="220"/>
      <c r="R47" s="220"/>
      <c r="S47" s="220"/>
      <c r="T47" s="220"/>
      <c r="U47" s="218"/>
      <c r="V47" s="218"/>
      <c r="W47" s="219"/>
    </row>
    <row r="48" spans="2:23" s="45" customFormat="1" ht="18">
      <c r="B48" s="549" t="s">
        <v>656</v>
      </c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550"/>
    </row>
    <row r="49" spans="2:23" s="45" customFormat="1" ht="18.75" thickBot="1">
      <c r="B49" s="216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</row>
    <row r="50" spans="2:23" s="45" customFormat="1" ht="15.75" customHeight="1">
      <c r="B50" s="154"/>
      <c r="C50" s="155"/>
      <c r="D50" s="155"/>
      <c r="E50" s="155"/>
      <c r="F50" s="155"/>
      <c r="G50" s="155"/>
      <c r="H50" s="156"/>
      <c r="I50" s="335"/>
      <c r="J50" s="194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6"/>
    </row>
    <row r="51" spans="2:23" s="45" customFormat="1" ht="15.75" customHeight="1">
      <c r="B51" s="399" t="s">
        <v>624</v>
      </c>
      <c r="C51" s="400"/>
      <c r="D51" s="400"/>
      <c r="E51" s="400"/>
      <c r="F51" s="400"/>
      <c r="G51" s="400"/>
      <c r="H51" s="401"/>
      <c r="I51" s="83"/>
      <c r="J51" s="117"/>
      <c r="K51" s="117"/>
      <c r="L51" s="117"/>
      <c r="M51" s="117"/>
      <c r="N51" s="394" t="s">
        <v>64</v>
      </c>
      <c r="O51" s="394"/>
      <c r="P51" s="394"/>
      <c r="Q51" s="394"/>
      <c r="R51" s="394"/>
      <c r="S51" s="394"/>
      <c r="T51" s="394"/>
      <c r="U51" s="394"/>
      <c r="V51" s="394"/>
      <c r="W51" s="144"/>
    </row>
    <row r="52" spans="2:23" s="45" customFormat="1" ht="15.75" customHeight="1">
      <c r="B52" s="157"/>
      <c r="C52" s="158"/>
      <c r="D52" s="46"/>
      <c r="E52" s="46"/>
      <c r="F52" s="159"/>
      <c r="G52" s="159"/>
      <c r="H52" s="160"/>
      <c r="I52" s="83"/>
      <c r="J52" s="197"/>
      <c r="K52" s="198"/>
      <c r="L52" s="198"/>
      <c r="M52" s="199"/>
      <c r="N52" s="198"/>
      <c r="O52" s="198"/>
      <c r="P52" s="198"/>
      <c r="Q52" s="198"/>
      <c r="R52" s="198"/>
      <c r="S52" s="198"/>
      <c r="T52" s="198"/>
      <c r="U52" s="198"/>
      <c r="V52" s="198"/>
      <c r="W52" s="200"/>
    </row>
    <row r="53" spans="2:23" s="45" customFormat="1" ht="15.75" customHeight="1">
      <c r="B53" s="161"/>
      <c r="C53" s="162">
        <f>E73/E71</f>
        <v>2.381818181818182</v>
      </c>
      <c r="D53" s="322"/>
      <c r="E53" s="320" t="s">
        <v>63</v>
      </c>
      <c r="F53" s="321" t="s">
        <v>148</v>
      </c>
      <c r="G53" s="46"/>
      <c r="H53" s="143"/>
      <c r="I53" s="117"/>
      <c r="J53" s="83"/>
      <c r="K53" s="83"/>
      <c r="L53" s="117"/>
      <c r="M53" s="117"/>
      <c r="N53" s="98" t="s">
        <v>71</v>
      </c>
      <c r="O53" s="99" t="s">
        <v>145</v>
      </c>
      <c r="P53" s="100" t="s">
        <v>65</v>
      </c>
      <c r="Q53" s="99" t="s">
        <v>70</v>
      </c>
      <c r="R53" s="100" t="s">
        <v>73</v>
      </c>
      <c r="S53" s="99" t="s">
        <v>67</v>
      </c>
      <c r="T53" s="100" t="s">
        <v>68</v>
      </c>
      <c r="U53" s="99" t="s">
        <v>66</v>
      </c>
      <c r="V53" s="100" t="s">
        <v>72</v>
      </c>
      <c r="W53" s="200"/>
    </row>
    <row r="54" spans="2:23" s="45" customFormat="1" ht="15.75" customHeight="1">
      <c r="B54" s="161"/>
      <c r="C54" s="85" t="s">
        <v>87</v>
      </c>
      <c r="D54" s="322"/>
      <c r="E54" s="337">
        <v>4</v>
      </c>
      <c r="F54" s="349">
        <f>(E54)/(E71)/C53</f>
        <v>0.030534351145038167</v>
      </c>
      <c r="G54" s="163"/>
      <c r="H54" s="164"/>
      <c r="I54" s="325"/>
      <c r="J54" s="117"/>
      <c r="K54" s="83"/>
      <c r="L54" s="314" t="s">
        <v>87</v>
      </c>
      <c r="M54" s="314"/>
      <c r="N54" s="97">
        <v>16</v>
      </c>
      <c r="O54" s="101" t="s">
        <v>147</v>
      </c>
      <c r="P54" s="97" t="s">
        <v>37</v>
      </c>
      <c r="Q54" s="101" t="s">
        <v>37</v>
      </c>
      <c r="R54" s="97" t="s">
        <v>37</v>
      </c>
      <c r="S54" s="101" t="s">
        <v>37</v>
      </c>
      <c r="T54" s="97" t="s">
        <v>37</v>
      </c>
      <c r="U54" s="101">
        <v>1</v>
      </c>
      <c r="V54" s="97">
        <v>1</v>
      </c>
      <c r="W54" s="200"/>
    </row>
    <row r="55" spans="2:23" s="45" customFormat="1" ht="15.75" customHeight="1">
      <c r="B55" s="161"/>
      <c r="C55" s="85" t="s">
        <v>134</v>
      </c>
      <c r="D55" s="322"/>
      <c r="E55" s="338">
        <v>6</v>
      </c>
      <c r="F55" s="350">
        <f>(E55)/(E71)/C53</f>
        <v>0.04580152671755725</v>
      </c>
      <c r="G55" s="163"/>
      <c r="H55" s="164"/>
      <c r="I55" s="325"/>
      <c r="J55" s="325"/>
      <c r="K55" s="83"/>
      <c r="L55" s="314" t="s">
        <v>134</v>
      </c>
      <c r="M55" s="314"/>
      <c r="N55" s="93">
        <v>250</v>
      </c>
      <c r="O55" s="94" t="s">
        <v>146</v>
      </c>
      <c r="P55" s="93" t="s">
        <v>69</v>
      </c>
      <c r="Q55" s="94" t="s">
        <v>69</v>
      </c>
      <c r="R55" s="93">
        <v>4</v>
      </c>
      <c r="S55" s="94">
        <v>1</v>
      </c>
      <c r="T55" s="93">
        <v>1</v>
      </c>
      <c r="U55" s="94">
        <v>2</v>
      </c>
      <c r="V55" s="93">
        <v>2</v>
      </c>
      <c r="W55" s="200"/>
    </row>
    <row r="56" spans="2:23" s="45" customFormat="1" ht="15.75" customHeight="1">
      <c r="B56" s="161"/>
      <c r="C56" s="86" t="s">
        <v>75</v>
      </c>
      <c r="D56" s="322"/>
      <c r="E56" s="338">
        <v>1</v>
      </c>
      <c r="F56" s="350">
        <f>(E56)/(E71)/C53</f>
        <v>0.007633587786259542</v>
      </c>
      <c r="G56" s="165"/>
      <c r="H56" s="166"/>
      <c r="I56" s="326"/>
      <c r="J56" s="325"/>
      <c r="K56" s="83"/>
      <c r="L56" s="315" t="s">
        <v>75</v>
      </c>
      <c r="M56" s="315"/>
      <c r="N56" s="93">
        <v>6</v>
      </c>
      <c r="O56" s="94" t="s">
        <v>147</v>
      </c>
      <c r="P56" s="93" t="s">
        <v>37</v>
      </c>
      <c r="Q56" s="94" t="s">
        <v>37</v>
      </c>
      <c r="R56" s="93" t="s">
        <v>37</v>
      </c>
      <c r="S56" s="94" t="s">
        <v>37</v>
      </c>
      <c r="T56" s="93" t="s">
        <v>37</v>
      </c>
      <c r="U56" s="94">
        <v>1</v>
      </c>
      <c r="V56" s="93">
        <v>1</v>
      </c>
      <c r="W56" s="200"/>
    </row>
    <row r="57" spans="2:23" s="45" customFormat="1" ht="15.75" customHeight="1">
      <c r="B57" s="161"/>
      <c r="C57" s="85" t="s">
        <v>97</v>
      </c>
      <c r="D57" s="322"/>
      <c r="E57" s="338">
        <v>2</v>
      </c>
      <c r="F57" s="350">
        <f>(E57)/(E71)/C53</f>
        <v>0.015267175572519083</v>
      </c>
      <c r="G57" s="167"/>
      <c r="H57" s="168"/>
      <c r="I57" s="327"/>
      <c r="J57" s="326"/>
      <c r="K57" s="83"/>
      <c r="L57" s="314" t="s">
        <v>97</v>
      </c>
      <c r="M57" s="314"/>
      <c r="N57" s="93">
        <v>350</v>
      </c>
      <c r="O57" s="94" t="s">
        <v>146</v>
      </c>
      <c r="P57" s="93" t="s">
        <v>69</v>
      </c>
      <c r="Q57" s="94" t="s">
        <v>69</v>
      </c>
      <c r="R57" s="93">
        <v>5</v>
      </c>
      <c r="S57" s="94">
        <v>1</v>
      </c>
      <c r="T57" s="93">
        <v>1</v>
      </c>
      <c r="U57" s="94">
        <v>2</v>
      </c>
      <c r="V57" s="93">
        <v>2</v>
      </c>
      <c r="W57" s="200"/>
    </row>
    <row r="58" spans="2:23" s="45" customFormat="1" ht="15.75" customHeight="1">
      <c r="B58" s="161"/>
      <c r="C58" s="87" t="s">
        <v>249</v>
      </c>
      <c r="D58" s="322"/>
      <c r="E58" s="339">
        <v>21</v>
      </c>
      <c r="F58" s="351">
        <f>(E58)/(E71)/C53</f>
        <v>0.1603053435114504</v>
      </c>
      <c r="G58" s="169"/>
      <c r="H58" s="170"/>
      <c r="I58" s="329"/>
      <c r="J58" s="328"/>
      <c r="K58" s="83"/>
      <c r="L58" s="312" t="s">
        <v>249</v>
      </c>
      <c r="M58" s="312"/>
      <c r="N58" s="93">
        <v>80</v>
      </c>
      <c r="O58" s="94" t="s">
        <v>146</v>
      </c>
      <c r="P58" s="93" t="s">
        <v>69</v>
      </c>
      <c r="Q58" s="94" t="s">
        <v>37</v>
      </c>
      <c r="R58" s="93">
        <v>2</v>
      </c>
      <c r="S58" s="94">
        <v>1</v>
      </c>
      <c r="T58" s="93" t="s">
        <v>37</v>
      </c>
      <c r="U58" s="94">
        <v>1</v>
      </c>
      <c r="V58" s="93">
        <v>1</v>
      </c>
      <c r="W58" s="200"/>
    </row>
    <row r="59" spans="2:23" s="45" customFormat="1" ht="15.75" customHeight="1">
      <c r="B59" s="161"/>
      <c r="C59" s="88" t="s">
        <v>51</v>
      </c>
      <c r="D59" s="322"/>
      <c r="E59" s="340">
        <v>11</v>
      </c>
      <c r="F59" s="352">
        <f>(E59)/(E71)/C53</f>
        <v>0.08396946564885496</v>
      </c>
      <c r="G59" s="171"/>
      <c r="H59" s="172"/>
      <c r="I59" s="330"/>
      <c r="J59" s="329"/>
      <c r="K59" s="83"/>
      <c r="L59" s="311" t="s">
        <v>51</v>
      </c>
      <c r="M59" s="311"/>
      <c r="N59" s="93">
        <v>60</v>
      </c>
      <c r="O59" s="94" t="s">
        <v>146</v>
      </c>
      <c r="P59" s="93" t="s">
        <v>69</v>
      </c>
      <c r="Q59" s="94" t="s">
        <v>37</v>
      </c>
      <c r="R59" s="93">
        <v>2</v>
      </c>
      <c r="S59" s="94">
        <v>1</v>
      </c>
      <c r="T59" s="93" t="s">
        <v>37</v>
      </c>
      <c r="U59" s="94">
        <v>1</v>
      </c>
      <c r="V59" s="93">
        <v>1</v>
      </c>
      <c r="W59" s="200"/>
    </row>
    <row r="60" spans="2:23" s="45" customFormat="1" ht="15.75" customHeight="1">
      <c r="B60" s="161"/>
      <c r="C60" s="46" t="s">
        <v>48</v>
      </c>
      <c r="D60" s="322"/>
      <c r="E60" s="341">
        <v>24</v>
      </c>
      <c r="F60" s="353">
        <f>(E60)/(E71)/C53</f>
        <v>0.183206106870229</v>
      </c>
      <c r="G60" s="173"/>
      <c r="H60" s="174"/>
      <c r="I60" s="331"/>
      <c r="J60" s="330"/>
      <c r="K60" s="83"/>
      <c r="L60" s="117" t="s">
        <v>48</v>
      </c>
      <c r="M60" s="117"/>
      <c r="N60" s="93">
        <v>100</v>
      </c>
      <c r="O60" s="94" t="s">
        <v>146</v>
      </c>
      <c r="P60" s="93" t="s">
        <v>69</v>
      </c>
      <c r="Q60" s="94" t="s">
        <v>37</v>
      </c>
      <c r="R60" s="93">
        <v>2</v>
      </c>
      <c r="S60" s="94">
        <v>1</v>
      </c>
      <c r="T60" s="93">
        <v>1</v>
      </c>
      <c r="U60" s="94">
        <v>1</v>
      </c>
      <c r="V60" s="93">
        <v>1</v>
      </c>
      <c r="W60" s="200"/>
    </row>
    <row r="61" spans="2:23" s="45" customFormat="1" ht="15.75" customHeight="1">
      <c r="B61" s="161"/>
      <c r="C61" s="89" t="s">
        <v>53</v>
      </c>
      <c r="D61" s="322"/>
      <c r="E61" s="342">
        <v>11.5</v>
      </c>
      <c r="F61" s="354">
        <f>(E61)/(E71)/C53</f>
        <v>0.08778625954198473</v>
      </c>
      <c r="G61" s="175"/>
      <c r="H61" s="176"/>
      <c r="I61" s="332"/>
      <c r="J61" s="331"/>
      <c r="K61" s="83"/>
      <c r="L61" s="318" t="s">
        <v>53</v>
      </c>
      <c r="M61" s="318"/>
      <c r="N61" s="93">
        <v>30</v>
      </c>
      <c r="O61" s="94" t="s">
        <v>146</v>
      </c>
      <c r="P61" s="93" t="s">
        <v>69</v>
      </c>
      <c r="Q61" s="94" t="s">
        <v>37</v>
      </c>
      <c r="R61" s="93">
        <v>2</v>
      </c>
      <c r="S61" s="94">
        <v>1</v>
      </c>
      <c r="T61" s="93" t="s">
        <v>37</v>
      </c>
      <c r="U61" s="94">
        <v>1</v>
      </c>
      <c r="V61" s="93">
        <v>1</v>
      </c>
      <c r="W61" s="200"/>
    </row>
    <row r="62" spans="2:23" s="45" customFormat="1" ht="15.75" customHeight="1">
      <c r="B62" s="161"/>
      <c r="C62" s="308" t="s">
        <v>250</v>
      </c>
      <c r="D62" s="322"/>
      <c r="E62" s="343">
        <v>21</v>
      </c>
      <c r="F62" s="355">
        <f>(E62)/(E71)/C53</f>
        <v>0.1603053435114504</v>
      </c>
      <c r="G62" s="167"/>
      <c r="H62" s="168"/>
      <c r="I62" s="327"/>
      <c r="J62" s="332"/>
      <c r="K62" s="83"/>
      <c r="L62" s="313" t="s">
        <v>250</v>
      </c>
      <c r="M62" s="313"/>
      <c r="N62" s="93">
        <v>60</v>
      </c>
      <c r="O62" s="94" t="s">
        <v>146</v>
      </c>
      <c r="P62" s="93" t="s">
        <v>69</v>
      </c>
      <c r="Q62" s="94" t="s">
        <v>37</v>
      </c>
      <c r="R62" s="93">
        <v>2</v>
      </c>
      <c r="S62" s="94">
        <v>1</v>
      </c>
      <c r="T62" s="93" t="s">
        <v>37</v>
      </c>
      <c r="U62" s="94">
        <v>1</v>
      </c>
      <c r="V62" s="93">
        <v>1</v>
      </c>
      <c r="W62" s="200"/>
    </row>
    <row r="63" spans="2:23" s="45" customFormat="1" ht="15.75" customHeight="1">
      <c r="B63" s="161"/>
      <c r="C63" s="90" t="s">
        <v>52</v>
      </c>
      <c r="D63" s="322"/>
      <c r="E63" s="344">
        <v>11.5</v>
      </c>
      <c r="F63" s="356">
        <f>(E63)/(E71)/C53</f>
        <v>0.08778625954198473</v>
      </c>
      <c r="G63" s="177"/>
      <c r="H63" s="178"/>
      <c r="I63" s="333"/>
      <c r="J63" s="327"/>
      <c r="K63" s="83"/>
      <c r="L63" s="316" t="s">
        <v>52</v>
      </c>
      <c r="M63" s="316"/>
      <c r="N63" s="93">
        <v>80</v>
      </c>
      <c r="O63" s="94" t="s">
        <v>146</v>
      </c>
      <c r="P63" s="93" t="s">
        <v>69</v>
      </c>
      <c r="Q63" s="94" t="s">
        <v>37</v>
      </c>
      <c r="R63" s="93">
        <v>2</v>
      </c>
      <c r="S63" s="94">
        <v>1</v>
      </c>
      <c r="T63" s="93" t="s">
        <v>37</v>
      </c>
      <c r="U63" s="94">
        <v>1</v>
      </c>
      <c r="V63" s="93">
        <v>1</v>
      </c>
      <c r="W63" s="200"/>
    </row>
    <row r="64" spans="2:23" s="45" customFormat="1" ht="15.75" customHeight="1">
      <c r="B64" s="161"/>
      <c r="C64" s="91" t="s">
        <v>80</v>
      </c>
      <c r="D64" s="322"/>
      <c r="E64" s="345">
        <v>8</v>
      </c>
      <c r="F64" s="357">
        <f>(E64)/(E71)/C53</f>
        <v>0.061068702290076333</v>
      </c>
      <c r="G64" s="163"/>
      <c r="H64" s="164"/>
      <c r="I64" s="325"/>
      <c r="J64" s="333"/>
      <c r="K64" s="83"/>
      <c r="L64" s="317" t="s">
        <v>80</v>
      </c>
      <c r="M64" s="317"/>
      <c r="N64" s="93">
        <v>30</v>
      </c>
      <c r="O64" s="94" t="s">
        <v>146</v>
      </c>
      <c r="P64" s="93" t="s">
        <v>69</v>
      </c>
      <c r="Q64" s="94" t="s">
        <v>37</v>
      </c>
      <c r="R64" s="93">
        <v>2</v>
      </c>
      <c r="S64" s="94">
        <v>1</v>
      </c>
      <c r="T64" s="93" t="s">
        <v>37</v>
      </c>
      <c r="U64" s="94">
        <v>1</v>
      </c>
      <c r="V64" s="93">
        <v>1</v>
      </c>
      <c r="W64" s="200"/>
    </row>
    <row r="65" spans="2:23" s="45" customFormat="1" ht="15.75" customHeight="1">
      <c r="B65" s="161"/>
      <c r="C65" s="92" t="s">
        <v>50</v>
      </c>
      <c r="D65" s="322"/>
      <c r="E65" s="346">
        <v>1.5</v>
      </c>
      <c r="F65" s="358">
        <f>(E65)/(E71)/C53</f>
        <v>0.011450381679389313</v>
      </c>
      <c r="G65" s="179"/>
      <c r="H65" s="180"/>
      <c r="I65" s="334"/>
      <c r="J65" s="325"/>
      <c r="K65" s="83"/>
      <c r="L65" s="116" t="s">
        <v>50</v>
      </c>
      <c r="M65" s="116"/>
      <c r="N65" s="93">
        <v>40</v>
      </c>
      <c r="O65" s="94" t="s">
        <v>146</v>
      </c>
      <c r="P65" s="93" t="s">
        <v>69</v>
      </c>
      <c r="Q65" s="94" t="s">
        <v>37</v>
      </c>
      <c r="R65" s="93">
        <v>2</v>
      </c>
      <c r="S65" s="94">
        <v>1</v>
      </c>
      <c r="T65" s="93" t="s">
        <v>37</v>
      </c>
      <c r="U65" s="94">
        <v>1</v>
      </c>
      <c r="V65" s="93">
        <v>1</v>
      </c>
      <c r="W65" s="200"/>
    </row>
    <row r="66" spans="2:23" s="45" customFormat="1" ht="15.75" customHeight="1">
      <c r="B66" s="161"/>
      <c r="C66" s="319" t="s">
        <v>616</v>
      </c>
      <c r="D66" s="322"/>
      <c r="E66" s="347">
        <v>5</v>
      </c>
      <c r="F66" s="353">
        <f>(E66)/(E71)/C53</f>
        <v>0.03816793893129771</v>
      </c>
      <c r="G66" s="179"/>
      <c r="H66" s="180"/>
      <c r="I66" s="334"/>
      <c r="J66" s="325"/>
      <c r="K66" s="83"/>
      <c r="L66" s="324" t="s">
        <v>616</v>
      </c>
      <c r="M66" s="324"/>
      <c r="N66" s="93">
        <v>40</v>
      </c>
      <c r="O66" s="94" t="s">
        <v>146</v>
      </c>
      <c r="P66" s="93" t="s">
        <v>69</v>
      </c>
      <c r="Q66" s="94" t="s">
        <v>37</v>
      </c>
      <c r="R66" s="93">
        <v>2</v>
      </c>
      <c r="S66" s="94">
        <v>1</v>
      </c>
      <c r="T66" s="93" t="s">
        <v>37</v>
      </c>
      <c r="U66" s="94">
        <v>1</v>
      </c>
      <c r="V66" s="93">
        <v>1</v>
      </c>
      <c r="W66" s="200"/>
    </row>
    <row r="67" spans="2:23" s="45" customFormat="1" ht="15.75" customHeight="1">
      <c r="B67" s="161"/>
      <c r="C67" s="319" t="s">
        <v>626</v>
      </c>
      <c r="D67" s="322"/>
      <c r="E67" s="348">
        <v>1</v>
      </c>
      <c r="F67" s="359">
        <f>(E67)/(E71)/C53</f>
        <v>0.007633587786259542</v>
      </c>
      <c r="G67" s="179"/>
      <c r="H67" s="180"/>
      <c r="I67" s="334"/>
      <c r="J67" s="325"/>
      <c r="K67" s="83"/>
      <c r="L67" s="324" t="s">
        <v>626</v>
      </c>
      <c r="M67" s="324"/>
      <c r="N67" s="95">
        <v>6</v>
      </c>
      <c r="O67" s="96" t="s">
        <v>147</v>
      </c>
      <c r="P67" s="95" t="s">
        <v>37</v>
      </c>
      <c r="Q67" s="96" t="s">
        <v>37</v>
      </c>
      <c r="R67" s="95" t="s">
        <v>37</v>
      </c>
      <c r="S67" s="96" t="s">
        <v>37</v>
      </c>
      <c r="T67" s="95" t="s">
        <v>37</v>
      </c>
      <c r="U67" s="96">
        <v>1</v>
      </c>
      <c r="V67" s="95">
        <v>1</v>
      </c>
      <c r="W67" s="200"/>
    </row>
    <row r="68" spans="2:23" s="45" customFormat="1" ht="15.75" customHeight="1">
      <c r="B68" s="181"/>
      <c r="C68" s="92"/>
      <c r="D68" s="159"/>
      <c r="E68" s="139"/>
      <c r="F68" s="140"/>
      <c r="G68" s="159"/>
      <c r="H68" s="160"/>
      <c r="I68" s="334"/>
      <c r="J68" s="83"/>
      <c r="K68" s="116"/>
      <c r="L68" s="116"/>
      <c r="M68" s="116"/>
      <c r="N68" s="138"/>
      <c r="O68" s="138"/>
      <c r="P68" s="138"/>
      <c r="Q68" s="138"/>
      <c r="R68" s="138"/>
      <c r="S68" s="138"/>
      <c r="T68" s="138"/>
      <c r="U68" s="138"/>
      <c r="V68" s="138"/>
      <c r="W68" s="200"/>
    </row>
    <row r="69" spans="2:23" ht="15.75" customHeight="1">
      <c r="B69" s="395" t="s">
        <v>623</v>
      </c>
      <c r="C69" s="396"/>
      <c r="D69" s="397"/>
      <c r="E69" s="323">
        <v>2.5</v>
      </c>
      <c r="F69" s="141">
        <f>(E69)/(E71)/C53</f>
        <v>0.019083969465648856</v>
      </c>
      <c r="G69" s="159"/>
      <c r="H69" s="160"/>
      <c r="I69" s="334"/>
      <c r="J69" s="83"/>
      <c r="K69" s="117"/>
      <c r="L69" s="394" t="s">
        <v>251</v>
      </c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8"/>
    </row>
    <row r="70" spans="2:23" ht="15.75" customHeight="1">
      <c r="B70" s="161"/>
      <c r="C70" s="159"/>
      <c r="D70" s="184"/>
      <c r="E70" s="182"/>
      <c r="F70" s="183">
        <f>SUM(F54:F69)</f>
        <v>0.9999999999999999</v>
      </c>
      <c r="G70" s="184"/>
      <c r="H70" s="185"/>
      <c r="I70" s="83"/>
      <c r="J70" s="117"/>
      <c r="K70" s="394"/>
      <c r="L70" s="394"/>
      <c r="M70" s="394"/>
      <c r="N70" s="117"/>
      <c r="O70" s="117"/>
      <c r="P70" s="117"/>
      <c r="Q70" s="117"/>
      <c r="R70" s="117"/>
      <c r="S70" s="117"/>
      <c r="T70" s="117"/>
      <c r="U70" s="117"/>
      <c r="V70" s="117"/>
      <c r="W70" s="201"/>
    </row>
    <row r="71" spans="2:25" s="45" customFormat="1" ht="15.75" customHeight="1">
      <c r="B71" s="395" t="s">
        <v>621</v>
      </c>
      <c r="C71" s="396"/>
      <c r="D71" s="397"/>
      <c r="E71" s="82">
        <v>55</v>
      </c>
      <c r="F71" s="186" t="s">
        <v>620</v>
      </c>
      <c r="G71" s="159"/>
      <c r="H71" s="160"/>
      <c r="I71" s="83"/>
      <c r="J71" s="83"/>
      <c r="K71" s="83"/>
      <c r="L71" s="83"/>
      <c r="M71" s="83"/>
      <c r="N71" s="84" t="s">
        <v>71</v>
      </c>
      <c r="O71" s="83" t="s">
        <v>135</v>
      </c>
      <c r="P71" s="83"/>
      <c r="Q71" s="84" t="s">
        <v>70</v>
      </c>
      <c r="R71" s="83" t="s">
        <v>138</v>
      </c>
      <c r="S71" s="83"/>
      <c r="T71" s="84" t="s">
        <v>68</v>
      </c>
      <c r="U71" s="83" t="s">
        <v>142</v>
      </c>
      <c r="V71" s="83"/>
      <c r="W71" s="200"/>
      <c r="X71" s="136"/>
      <c r="Y71" s="137"/>
    </row>
    <row r="72" spans="2:25" s="45" customFormat="1" ht="15.75" customHeight="1">
      <c r="B72" s="142"/>
      <c r="C72" s="188"/>
      <c r="D72" s="159"/>
      <c r="E72" s="46"/>
      <c r="F72" s="187"/>
      <c r="G72" s="159"/>
      <c r="H72" s="160"/>
      <c r="I72" s="83"/>
      <c r="J72" s="83"/>
      <c r="K72" s="83"/>
      <c r="L72" s="83"/>
      <c r="M72" s="83"/>
      <c r="N72" s="84" t="s">
        <v>145</v>
      </c>
      <c r="O72" s="83" t="s">
        <v>136</v>
      </c>
      <c r="P72" s="83"/>
      <c r="Q72" s="84" t="s">
        <v>73</v>
      </c>
      <c r="R72" s="83" t="s">
        <v>139</v>
      </c>
      <c r="S72" s="83"/>
      <c r="T72" s="84" t="s">
        <v>66</v>
      </c>
      <c r="U72" s="83" t="s">
        <v>140</v>
      </c>
      <c r="V72" s="83"/>
      <c r="W72" s="200"/>
      <c r="X72" s="136"/>
      <c r="Y72" s="136"/>
    </row>
    <row r="73" spans="2:25" s="45" customFormat="1" ht="15.75" customHeight="1">
      <c r="B73" s="395" t="s">
        <v>622</v>
      </c>
      <c r="C73" s="396"/>
      <c r="D73" s="397"/>
      <c r="E73" s="82">
        <f>SUM(E54:E69)</f>
        <v>131</v>
      </c>
      <c r="F73" s="186" t="s">
        <v>620</v>
      </c>
      <c r="G73" s="159"/>
      <c r="H73" s="160"/>
      <c r="I73" s="83"/>
      <c r="J73" s="83"/>
      <c r="K73" s="83"/>
      <c r="L73" s="83"/>
      <c r="M73" s="83"/>
      <c r="N73" s="84" t="s">
        <v>65</v>
      </c>
      <c r="O73" s="83" t="s">
        <v>137</v>
      </c>
      <c r="P73" s="83"/>
      <c r="Q73" s="84" t="s">
        <v>67</v>
      </c>
      <c r="R73" s="83" t="s">
        <v>143</v>
      </c>
      <c r="S73" s="83"/>
      <c r="T73" s="84" t="s">
        <v>72</v>
      </c>
      <c r="U73" s="83" t="s">
        <v>141</v>
      </c>
      <c r="V73" s="83"/>
      <c r="W73" s="200"/>
      <c r="X73" s="136"/>
      <c r="Y73" s="136"/>
    </row>
    <row r="74" spans="2:25" s="45" customFormat="1" ht="15.75" customHeight="1">
      <c r="B74" s="142"/>
      <c r="C74" s="190"/>
      <c r="D74" s="190"/>
      <c r="E74" s="145"/>
      <c r="F74" s="187"/>
      <c r="G74" s="159"/>
      <c r="H74" s="160"/>
      <c r="I74" s="83"/>
      <c r="J74" s="83"/>
      <c r="K74" s="83"/>
      <c r="L74" s="83"/>
      <c r="M74" s="83"/>
      <c r="N74" s="336"/>
      <c r="O74" s="83"/>
      <c r="P74" s="83"/>
      <c r="Q74" s="336"/>
      <c r="R74" s="83"/>
      <c r="S74" s="83"/>
      <c r="T74" s="336"/>
      <c r="U74" s="83"/>
      <c r="V74" s="83"/>
      <c r="W74" s="200"/>
      <c r="X74" s="136"/>
      <c r="Y74" s="136"/>
    </row>
    <row r="75" spans="2:23" s="45" customFormat="1" ht="15.75" customHeight="1">
      <c r="B75" s="142"/>
      <c r="C75" s="190"/>
      <c r="D75" s="145"/>
      <c r="E75" s="187"/>
      <c r="F75" s="189"/>
      <c r="G75" s="159"/>
      <c r="H75" s="160"/>
      <c r="I75" s="202"/>
      <c r="J75" s="202"/>
      <c r="K75" s="83"/>
      <c r="L75" s="83"/>
      <c r="M75" s="83"/>
      <c r="N75" s="394" t="s">
        <v>144</v>
      </c>
      <c r="O75" s="394"/>
      <c r="P75" s="394"/>
      <c r="Q75" s="394"/>
      <c r="R75" s="394"/>
      <c r="S75" s="394"/>
      <c r="T75" s="394"/>
      <c r="U75" s="394"/>
      <c r="V75" s="394"/>
      <c r="W75" s="201"/>
    </row>
    <row r="76" spans="2:23" s="45" customFormat="1" ht="18.75" thickBot="1">
      <c r="B76" s="191"/>
      <c r="C76" s="192"/>
      <c r="D76" s="192"/>
      <c r="E76" s="192"/>
      <c r="F76" s="192"/>
      <c r="G76" s="192"/>
      <c r="H76" s="19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4"/>
    </row>
    <row r="77" spans="3:5" s="45" customFormat="1" ht="18">
      <c r="C77" s="44"/>
      <c r="D77" s="44"/>
      <c r="E77" s="44"/>
    </row>
    <row r="78" spans="3:5" s="45" customFormat="1" ht="18">
      <c r="C78" s="44"/>
      <c r="D78" s="44"/>
      <c r="E78" s="44"/>
    </row>
    <row r="79" spans="12:19" s="45" customFormat="1" ht="18">
      <c r="L79" s="47"/>
      <c r="M79" s="47"/>
      <c r="N79" s="47"/>
      <c r="O79" s="47"/>
      <c r="P79" s="47"/>
      <c r="Q79" s="47"/>
      <c r="R79" s="47"/>
      <c r="S79" s="47"/>
    </row>
    <row r="80" spans="12:19" s="45" customFormat="1" ht="18">
      <c r="L80" s="47"/>
      <c r="M80" s="47"/>
      <c r="N80" s="47"/>
      <c r="O80" s="47"/>
      <c r="P80" s="47"/>
      <c r="Q80" s="47"/>
      <c r="R80" s="47"/>
      <c r="S80" s="47"/>
    </row>
    <row r="81" spans="12:19" s="45" customFormat="1" ht="18">
      <c r="L81" s="47"/>
      <c r="M81" s="47"/>
      <c r="N81" s="47"/>
      <c r="O81" s="47"/>
      <c r="P81" s="47"/>
      <c r="Q81" s="47"/>
      <c r="R81" s="47"/>
      <c r="S81" s="47"/>
    </row>
    <row r="82" spans="12:19" s="45" customFormat="1" ht="18">
      <c r="L82" s="47"/>
      <c r="M82" s="47"/>
      <c r="N82" s="47"/>
      <c r="O82" s="47"/>
      <c r="P82" s="47"/>
      <c r="Q82" s="47"/>
      <c r="R82" s="47"/>
      <c r="S82" s="47"/>
    </row>
    <row r="83" spans="12:19" s="45" customFormat="1" ht="18">
      <c r="L83" s="47"/>
      <c r="M83" s="47"/>
      <c r="N83" s="47"/>
      <c r="O83" s="47"/>
      <c r="P83" s="47"/>
      <c r="Q83" s="47"/>
      <c r="R83" s="47"/>
      <c r="S83" s="47"/>
    </row>
    <row r="84" spans="12:19" s="45" customFormat="1" ht="18">
      <c r="L84" s="47"/>
      <c r="M84" s="47"/>
      <c r="N84" s="47"/>
      <c r="O84" s="47"/>
      <c r="P84" s="47"/>
      <c r="Q84" s="47"/>
      <c r="R84" s="47"/>
      <c r="S84" s="47"/>
    </row>
    <row r="85" spans="12:19" s="45" customFormat="1" ht="18">
      <c r="L85" s="47"/>
      <c r="M85" s="47"/>
      <c r="N85" s="47"/>
      <c r="O85" s="47"/>
      <c r="P85" s="47"/>
      <c r="Q85" s="47"/>
      <c r="R85" s="47"/>
      <c r="S85" s="47"/>
    </row>
    <row r="86" s="45" customFormat="1" ht="18"/>
    <row r="87" s="45" customFormat="1" ht="18"/>
    <row r="88" s="45" customFormat="1" ht="18"/>
    <row r="89" s="45" customFormat="1" ht="18"/>
    <row r="90" s="45" customFormat="1" ht="18"/>
    <row r="91" spans="2:23" ht="18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2:23" ht="18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 ht="18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0" ht="18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3:5" ht="18">
      <c r="C95" s="45"/>
      <c r="D95" s="45"/>
      <c r="E95" s="45"/>
    </row>
    <row r="96" spans="3:5" ht="18">
      <c r="C96" s="45"/>
      <c r="D96" s="45"/>
      <c r="E96" s="45"/>
    </row>
  </sheetData>
  <mergeCells count="133">
    <mergeCell ref="C20:C24"/>
    <mergeCell ref="C25:C26"/>
    <mergeCell ref="D30:D35"/>
    <mergeCell ref="R30:R35"/>
    <mergeCell ref="R25:R28"/>
    <mergeCell ref="C27:C28"/>
    <mergeCell ref="I25:I28"/>
    <mergeCell ref="H25:H28"/>
    <mergeCell ref="E30:E35"/>
    <mergeCell ref="J20:J23"/>
    <mergeCell ref="N44:T44"/>
    <mergeCell ref="N46:T46"/>
    <mergeCell ref="S30:S35"/>
    <mergeCell ref="F25:F28"/>
    <mergeCell ref="G25:G28"/>
    <mergeCell ref="J25:J28"/>
    <mergeCell ref="K25:K28"/>
    <mergeCell ref="P30:Q35"/>
    <mergeCell ref="P29:S29"/>
    <mergeCell ref="N39:T39"/>
    <mergeCell ref="N75:V75"/>
    <mergeCell ref="K70:M70"/>
    <mergeCell ref="K43:M43"/>
    <mergeCell ref="K46:M46"/>
    <mergeCell ref="K44:M44"/>
    <mergeCell ref="B48:W48"/>
    <mergeCell ref="D45:J45"/>
    <mergeCell ref="K45:M45"/>
    <mergeCell ref="N45:T45"/>
    <mergeCell ref="D43:J43"/>
    <mergeCell ref="N40:T40"/>
    <mergeCell ref="N41:T41"/>
    <mergeCell ref="K39:M39"/>
    <mergeCell ref="K16:K18"/>
    <mergeCell ref="K20:K23"/>
    <mergeCell ref="Q16:Q18"/>
    <mergeCell ref="P24:S24"/>
    <mergeCell ref="P20:P23"/>
    <mergeCell ref="R20:R23"/>
    <mergeCell ref="P16:P18"/>
    <mergeCell ref="F16:G18"/>
    <mergeCell ref="D25:D28"/>
    <mergeCell ref="E25:E28"/>
    <mergeCell ref="D19:G19"/>
    <mergeCell ref="D20:E23"/>
    <mergeCell ref="D24:G24"/>
    <mergeCell ref="F20:F23"/>
    <mergeCell ref="D11:G14"/>
    <mergeCell ref="D15:G15"/>
    <mergeCell ref="H24:K24"/>
    <mergeCell ref="H16:H18"/>
    <mergeCell ref="J16:J18"/>
    <mergeCell ref="I16:I18"/>
    <mergeCell ref="H19:K19"/>
    <mergeCell ref="I11:I14"/>
    <mergeCell ref="J11:J14"/>
    <mergeCell ref="H20:H23"/>
    <mergeCell ref="L8:O8"/>
    <mergeCell ref="D9:G10"/>
    <mergeCell ref="H9:K10"/>
    <mergeCell ref="G20:G23"/>
    <mergeCell ref="D8:G8"/>
    <mergeCell ref="H8:K8"/>
    <mergeCell ref="H11:H14"/>
    <mergeCell ref="L9:O10"/>
    <mergeCell ref="L16:M18"/>
    <mergeCell ref="N11:N14"/>
    <mergeCell ref="P9:S10"/>
    <mergeCell ref="P8:S8"/>
    <mergeCell ref="P15:S15"/>
    <mergeCell ref="S11:S14"/>
    <mergeCell ref="R11:R14"/>
    <mergeCell ref="P11:P14"/>
    <mergeCell ref="Q11:Q14"/>
    <mergeCell ref="L15:O15"/>
    <mergeCell ref="K11:K14"/>
    <mergeCell ref="H15:K15"/>
    <mergeCell ref="L11:M14"/>
    <mergeCell ref="O11:O14"/>
    <mergeCell ref="N16:N18"/>
    <mergeCell ref="D29:G29"/>
    <mergeCell ref="K30:K35"/>
    <mergeCell ref="L19:O19"/>
    <mergeCell ref="F30:F35"/>
    <mergeCell ref="L29:O29"/>
    <mergeCell ref="O16:O18"/>
    <mergeCell ref="L20:O23"/>
    <mergeCell ref="D16:E18"/>
    <mergeCell ref="N26:N28"/>
    <mergeCell ref="T16:W18"/>
    <mergeCell ref="T19:W35"/>
    <mergeCell ref="I20:I23"/>
    <mergeCell ref="P19:S19"/>
    <mergeCell ref="S16:S18"/>
    <mergeCell ref="S20:S23"/>
    <mergeCell ref="Q20:Q23"/>
    <mergeCell ref="R16:R18"/>
    <mergeCell ref="S25:S28"/>
    <mergeCell ref="L24:O24"/>
    <mergeCell ref="C37:T37"/>
    <mergeCell ref="C30:C35"/>
    <mergeCell ref="K41:M41"/>
    <mergeCell ref="D41:J41"/>
    <mergeCell ref="I30:I35"/>
    <mergeCell ref="H30:H35"/>
    <mergeCell ref="D39:J39"/>
    <mergeCell ref="D38:J38"/>
    <mergeCell ref="K40:M40"/>
    <mergeCell ref="D40:J40"/>
    <mergeCell ref="T8:W8"/>
    <mergeCell ref="T9:W10"/>
    <mergeCell ref="T11:W14"/>
    <mergeCell ref="T15:W15"/>
    <mergeCell ref="N43:T43"/>
    <mergeCell ref="G30:G35"/>
    <mergeCell ref="L25:O25"/>
    <mergeCell ref="O26:O28"/>
    <mergeCell ref="L26:M28"/>
    <mergeCell ref="L30:O35"/>
    <mergeCell ref="N42:T42"/>
    <mergeCell ref="K42:M42"/>
    <mergeCell ref="J30:J35"/>
    <mergeCell ref="H29:K29"/>
    <mergeCell ref="P25:Q28"/>
    <mergeCell ref="D42:J42"/>
    <mergeCell ref="N51:V51"/>
    <mergeCell ref="B73:D73"/>
    <mergeCell ref="B71:D71"/>
    <mergeCell ref="B69:D69"/>
    <mergeCell ref="L69:W69"/>
    <mergeCell ref="B51:H51"/>
    <mergeCell ref="D44:J44"/>
    <mergeCell ref="D46:J46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8" max="8" width="8.57421875" style="0" customWidth="1"/>
  </cols>
  <sheetData>
    <row r="2" spans="2:13" s="6" customFormat="1" ht="20.25">
      <c r="B2" s="40" t="s">
        <v>56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7" s="1" customFormat="1" ht="23.25">
      <c r="B3" s="43" t="s">
        <v>57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1"/>
      <c r="O3" s="31"/>
      <c r="P3" s="31"/>
      <c r="Q3" s="31"/>
    </row>
    <row r="4" spans="2:17" s="4" customFormat="1" ht="26.25" customHeight="1">
      <c r="B4" s="41" t="s">
        <v>58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"/>
      <c r="O4" s="5"/>
      <c r="P4" s="5"/>
      <c r="Q4" s="5"/>
    </row>
    <row r="5" spans="2:13" s="1" customFormat="1" ht="20.25">
      <c r="B5" s="42" t="s">
        <v>131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="361" customFormat="1" ht="12">
      <c r="B7" s="360" t="s">
        <v>659</v>
      </c>
    </row>
    <row r="8" s="361" customFormat="1" ht="12">
      <c r="B8" s="362" t="s">
        <v>316</v>
      </c>
    </row>
    <row r="9" spans="2:4" s="247" customFormat="1" ht="15">
      <c r="B9" s="249"/>
      <c r="C9" s="248"/>
      <c r="D9" s="248"/>
    </row>
    <row r="10" ht="15.75">
      <c r="B10" s="2" t="s">
        <v>31</v>
      </c>
    </row>
    <row r="12" ht="15.75">
      <c r="B12" s="3" t="s">
        <v>38</v>
      </c>
    </row>
    <row r="13" spans="2:3" s="30" customFormat="1" ht="15">
      <c r="B13" s="32" t="s">
        <v>37</v>
      </c>
      <c r="C13" s="120" t="s">
        <v>61</v>
      </c>
    </row>
    <row r="14" spans="2:3" s="30" customFormat="1" ht="15">
      <c r="B14" s="32"/>
      <c r="C14" s="120" t="s">
        <v>60</v>
      </c>
    </row>
    <row r="15" spans="2:3" s="30" customFormat="1" ht="15">
      <c r="B15" s="32"/>
      <c r="C15" s="293" t="s">
        <v>59</v>
      </c>
    </row>
    <row r="16" spans="3:4" ht="15">
      <c r="C16" s="21"/>
      <c r="D16" s="21"/>
    </row>
    <row r="17" ht="15.75">
      <c r="B17" s="246" t="s">
        <v>657</v>
      </c>
    </row>
    <row r="18" spans="2:4" ht="15">
      <c r="B18" s="20" t="s">
        <v>37</v>
      </c>
      <c r="C18" s="21" t="s">
        <v>536</v>
      </c>
      <c r="D18" s="21"/>
    </row>
    <row r="19" spans="2:4" ht="15">
      <c r="B19" s="20"/>
      <c r="D19" s="21"/>
    </row>
    <row r="20" ht="15.75">
      <c r="B20" s="3" t="s">
        <v>39</v>
      </c>
    </row>
    <row r="21" spans="2:3" s="30" customFormat="1" ht="15">
      <c r="B21" s="32" t="s">
        <v>37</v>
      </c>
      <c r="C21" s="120" t="s">
        <v>535</v>
      </c>
    </row>
    <row r="22" ht="12.75">
      <c r="B22" s="20"/>
    </row>
    <row r="23" ht="15.75">
      <c r="B23" s="3" t="s">
        <v>40</v>
      </c>
    </row>
    <row r="24" spans="2:3" ht="15">
      <c r="B24" s="20" t="s">
        <v>37</v>
      </c>
      <c r="C24" s="21" t="s">
        <v>252</v>
      </c>
    </row>
    <row r="25" spans="2:3" ht="15">
      <c r="B25" s="20" t="s">
        <v>37</v>
      </c>
      <c r="C25" s="21" t="s">
        <v>253</v>
      </c>
    </row>
    <row r="26" spans="2:3" ht="15">
      <c r="B26" s="20" t="s">
        <v>37</v>
      </c>
      <c r="C26" s="21" t="s">
        <v>254</v>
      </c>
    </row>
    <row r="27" spans="2:3" ht="15">
      <c r="B27" s="20" t="s">
        <v>37</v>
      </c>
      <c r="C27" s="21" t="s">
        <v>255</v>
      </c>
    </row>
    <row r="28" ht="12.75">
      <c r="B28" s="20"/>
    </row>
    <row r="29" ht="15.75">
      <c r="B29" s="3" t="s">
        <v>54</v>
      </c>
    </row>
    <row r="30" spans="2:12" ht="15">
      <c r="B30" s="32" t="s">
        <v>37</v>
      </c>
      <c r="C30" s="21" t="s">
        <v>317</v>
      </c>
      <c r="D30" s="21"/>
      <c r="E30" s="28"/>
      <c r="F30" s="28"/>
      <c r="G30" s="28"/>
      <c r="H30" s="28"/>
      <c r="I30" s="28"/>
      <c r="J30" s="28"/>
      <c r="K30" s="28"/>
      <c r="L30" s="29"/>
    </row>
    <row r="31" spans="2:12" ht="15">
      <c r="B31" s="32" t="s">
        <v>37</v>
      </c>
      <c r="C31" s="21" t="s">
        <v>318</v>
      </c>
      <c r="D31" s="21"/>
      <c r="E31" s="28"/>
      <c r="F31" s="28"/>
      <c r="G31" s="28"/>
      <c r="H31" s="28"/>
      <c r="I31" s="28"/>
      <c r="J31" s="28"/>
      <c r="K31" s="28"/>
      <c r="L31" s="29"/>
    </row>
    <row r="32" spans="2:12" ht="15">
      <c r="B32" s="32" t="s">
        <v>37</v>
      </c>
      <c r="C32" s="21" t="s">
        <v>319</v>
      </c>
      <c r="D32" s="21"/>
      <c r="E32" s="28"/>
      <c r="F32" s="28"/>
      <c r="G32" s="28"/>
      <c r="H32" s="28"/>
      <c r="I32" s="28"/>
      <c r="J32" s="28"/>
      <c r="K32" s="28"/>
      <c r="L32" s="29"/>
    </row>
    <row r="33" spans="2:12" ht="15">
      <c r="B33" s="32" t="s">
        <v>37</v>
      </c>
      <c r="C33" s="21" t="s">
        <v>320</v>
      </c>
      <c r="D33" s="21"/>
      <c r="E33" s="28"/>
      <c r="F33" s="28"/>
      <c r="G33" s="28"/>
      <c r="H33" s="28"/>
      <c r="I33" s="28"/>
      <c r="J33" s="28"/>
      <c r="K33" s="28"/>
      <c r="L33" s="29"/>
    </row>
    <row r="34" spans="2:12" ht="15">
      <c r="B34" s="32" t="s">
        <v>37</v>
      </c>
      <c r="C34" s="21" t="s">
        <v>321</v>
      </c>
      <c r="D34" s="21"/>
      <c r="E34" s="28"/>
      <c r="F34" s="28"/>
      <c r="G34" s="28"/>
      <c r="H34" s="28"/>
      <c r="I34" s="28"/>
      <c r="J34" s="28"/>
      <c r="K34" s="28"/>
      <c r="L34" s="29"/>
    </row>
    <row r="35" spans="2:12" ht="15">
      <c r="B35" s="20"/>
      <c r="C35" s="21"/>
      <c r="D35" s="21"/>
      <c r="E35" s="28"/>
      <c r="F35" s="28"/>
      <c r="G35" s="28"/>
      <c r="H35" s="28"/>
      <c r="I35" s="28"/>
      <c r="J35" s="28"/>
      <c r="K35" s="28"/>
      <c r="L35" s="29"/>
    </row>
    <row r="36" ht="15.75">
      <c r="B36" s="246" t="s">
        <v>658</v>
      </c>
    </row>
    <row r="37" spans="2:4" s="30" customFormat="1" ht="15">
      <c r="B37" s="20" t="s">
        <v>37</v>
      </c>
      <c r="C37" s="120" t="s">
        <v>533</v>
      </c>
      <c r="D37" s="21"/>
    </row>
    <row r="38" spans="2:4" s="30" customFormat="1" ht="15">
      <c r="B38" s="20" t="s">
        <v>37</v>
      </c>
      <c r="C38" s="120" t="s">
        <v>534</v>
      </c>
      <c r="D38" s="21"/>
    </row>
    <row r="39" ht="12.75">
      <c r="B39" s="20"/>
    </row>
    <row r="40" ht="15.75">
      <c r="B40" s="3" t="s">
        <v>43</v>
      </c>
    </row>
    <row r="41" spans="2:9" ht="15">
      <c r="B41" s="32" t="s">
        <v>37</v>
      </c>
      <c r="C41" s="21" t="s">
        <v>630</v>
      </c>
      <c r="D41" s="21"/>
      <c r="E41" s="21"/>
      <c r="F41" s="21"/>
      <c r="G41" s="21"/>
      <c r="H41" s="21"/>
      <c r="I41" s="21"/>
    </row>
    <row r="42" spans="2:9" ht="15">
      <c r="B42" s="32" t="s">
        <v>37</v>
      </c>
      <c r="C42" s="21" t="s">
        <v>631</v>
      </c>
      <c r="D42" s="21"/>
      <c r="E42" s="21"/>
      <c r="F42" s="21"/>
      <c r="G42" s="21"/>
      <c r="H42" s="21"/>
      <c r="I42" s="21"/>
    </row>
    <row r="43" spans="2:9" ht="15">
      <c r="B43" s="32" t="s">
        <v>37</v>
      </c>
      <c r="C43" s="21" t="s">
        <v>149</v>
      </c>
      <c r="D43" s="21"/>
      <c r="E43" s="21"/>
      <c r="F43" s="21"/>
      <c r="G43" s="21"/>
      <c r="H43" s="21"/>
      <c r="I43" s="21"/>
    </row>
    <row r="44" spans="2:9" ht="15">
      <c r="B44" s="32" t="s">
        <v>37</v>
      </c>
      <c r="C44" s="21" t="s">
        <v>150</v>
      </c>
      <c r="D44" s="21"/>
      <c r="E44" s="21"/>
      <c r="F44" s="21"/>
      <c r="G44" s="21"/>
      <c r="H44" s="21"/>
      <c r="I44" s="21"/>
    </row>
    <row r="45" spans="2:9" ht="15">
      <c r="B45" s="32" t="s">
        <v>37</v>
      </c>
      <c r="C45" s="21" t="s">
        <v>246</v>
      </c>
      <c r="G45" s="21"/>
      <c r="H45" s="21"/>
      <c r="I45" s="21"/>
    </row>
    <row r="46" spans="2:9" ht="15">
      <c r="B46" s="32" t="s">
        <v>37</v>
      </c>
      <c r="C46" s="21" t="s">
        <v>151</v>
      </c>
      <c r="D46" s="21"/>
      <c r="E46" s="21"/>
      <c r="F46" s="21"/>
      <c r="G46" s="21"/>
      <c r="H46" s="21"/>
      <c r="I46" s="21"/>
    </row>
    <row r="47" spans="2:9" ht="15">
      <c r="B47" s="32" t="s">
        <v>37</v>
      </c>
      <c r="C47" s="21" t="s">
        <v>152</v>
      </c>
      <c r="D47" s="21"/>
      <c r="E47" s="21"/>
      <c r="F47" s="21"/>
      <c r="G47" s="21"/>
      <c r="H47" s="21"/>
      <c r="I47" s="21"/>
    </row>
    <row r="48" spans="2:9" ht="15">
      <c r="B48" s="32" t="s">
        <v>37</v>
      </c>
      <c r="C48" s="21" t="s">
        <v>247</v>
      </c>
      <c r="D48" s="21"/>
      <c r="E48" s="21"/>
      <c r="F48" s="21"/>
      <c r="G48" s="21"/>
      <c r="H48" s="21"/>
      <c r="I48" s="21"/>
    </row>
    <row r="49" spans="2:6" ht="15">
      <c r="B49" s="32" t="s">
        <v>37</v>
      </c>
      <c r="C49" s="21" t="s">
        <v>153</v>
      </c>
      <c r="D49" s="21"/>
      <c r="E49" s="21"/>
      <c r="F49" s="21"/>
    </row>
    <row r="50" ht="12.75">
      <c r="B50" s="20"/>
    </row>
    <row r="51" ht="15.75">
      <c r="B51" s="3" t="s">
        <v>44</v>
      </c>
    </row>
    <row r="52" spans="2:3" ht="15">
      <c r="B52" s="27" t="s">
        <v>37</v>
      </c>
      <c r="C52" s="21" t="s">
        <v>217</v>
      </c>
    </row>
    <row r="53" spans="2:3" ht="15">
      <c r="B53" s="27" t="s">
        <v>37</v>
      </c>
      <c r="C53" s="21" t="s">
        <v>218</v>
      </c>
    </row>
    <row r="54" spans="2:3" ht="15">
      <c r="B54" s="27" t="s">
        <v>37</v>
      </c>
      <c r="C54" s="21" t="s">
        <v>219</v>
      </c>
    </row>
    <row r="55" spans="3:4" ht="15">
      <c r="C55" s="27" t="s">
        <v>37</v>
      </c>
      <c r="D55" s="21" t="s">
        <v>220</v>
      </c>
    </row>
    <row r="56" ht="12.75">
      <c r="B56" s="20"/>
    </row>
    <row r="57" ht="15.75">
      <c r="B57" s="3" t="s">
        <v>45</v>
      </c>
    </row>
    <row r="58" spans="2:3" s="29" customFormat="1" ht="15">
      <c r="B58" s="119" t="s">
        <v>37</v>
      </c>
      <c r="C58" s="21" t="s">
        <v>200</v>
      </c>
    </row>
    <row r="59" spans="2:3" s="29" customFormat="1" ht="15">
      <c r="B59" s="119" t="s">
        <v>37</v>
      </c>
      <c r="C59" s="21" t="s">
        <v>201</v>
      </c>
    </row>
    <row r="60" spans="2:3" s="29" customFormat="1" ht="15">
      <c r="B60" s="119" t="s">
        <v>37</v>
      </c>
      <c r="C60" s="21" t="s">
        <v>202</v>
      </c>
    </row>
    <row r="61" spans="2:3" s="29" customFormat="1" ht="15">
      <c r="B61" s="119" t="s">
        <v>37</v>
      </c>
      <c r="C61" s="120" t="s">
        <v>203</v>
      </c>
    </row>
    <row r="62" spans="2:3" s="29" customFormat="1" ht="15">
      <c r="B62" s="119" t="s">
        <v>37</v>
      </c>
      <c r="C62" s="120" t="s">
        <v>204</v>
      </c>
    </row>
    <row r="63" spans="2:3" s="29" customFormat="1" ht="15">
      <c r="B63" s="119" t="s">
        <v>37</v>
      </c>
      <c r="C63" s="120" t="s">
        <v>205</v>
      </c>
    </row>
    <row r="64" ht="12.75">
      <c r="B64" s="20"/>
    </row>
    <row r="65" ht="15.75">
      <c r="B65" s="3" t="s">
        <v>41</v>
      </c>
    </row>
    <row r="66" spans="2:3" ht="15">
      <c r="B66" s="20" t="s">
        <v>37</v>
      </c>
      <c r="C66" s="21" t="s">
        <v>133</v>
      </c>
    </row>
    <row r="67" spans="2:3" ht="15">
      <c r="B67" s="20" t="s">
        <v>37</v>
      </c>
      <c r="C67" s="21" t="s">
        <v>46</v>
      </c>
    </row>
    <row r="68" spans="2:3" ht="15">
      <c r="B68" s="20" t="s">
        <v>37</v>
      </c>
      <c r="C68" s="21" t="s">
        <v>248</v>
      </c>
    </row>
    <row r="69" ht="12.75">
      <c r="B69" s="20"/>
    </row>
    <row r="70" ht="15.75">
      <c r="B70" s="3" t="s">
        <v>42</v>
      </c>
    </row>
    <row r="71" spans="2:3" ht="15">
      <c r="B71" s="20" t="s">
        <v>37</v>
      </c>
      <c r="C71" s="21" t="s">
        <v>654</v>
      </c>
    </row>
    <row r="72" spans="2:3" ht="15">
      <c r="B72" s="20"/>
      <c r="C72" s="21"/>
    </row>
    <row r="73" ht="15">
      <c r="B73" s="30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I163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3.7109375" style="102" customWidth="1"/>
    <col min="2" max="2" width="6.57421875" style="102" customWidth="1"/>
    <col min="3" max="3" width="4.8515625" style="102" customWidth="1"/>
    <col min="4" max="4" width="78.57421875" style="102" customWidth="1"/>
    <col min="5" max="5" width="3.57421875" style="102" customWidth="1"/>
    <col min="6" max="6" width="23.421875" style="102" customWidth="1"/>
    <col min="7" max="7" width="4.8515625" style="103" customWidth="1"/>
    <col min="8" max="8" width="11.28125" style="102" customWidth="1"/>
    <col min="9" max="9" width="4.8515625" style="102" customWidth="1"/>
    <col min="10" max="16384" width="12.57421875" style="102" customWidth="1"/>
  </cols>
  <sheetData>
    <row r="2" spans="2:8" ht="12.75" customHeight="1">
      <c r="B2" s="591" t="s">
        <v>529</v>
      </c>
      <c r="C2" s="591"/>
      <c r="D2" s="591"/>
      <c r="E2" s="591"/>
      <c r="F2" s="591"/>
      <c r="G2" s="591"/>
      <c r="H2" s="591"/>
    </row>
    <row r="3" spans="2:8" ht="12.75" customHeight="1">
      <c r="B3" s="591" t="s">
        <v>530</v>
      </c>
      <c r="C3" s="591"/>
      <c r="D3" s="591"/>
      <c r="E3" s="591"/>
      <c r="F3" s="591"/>
      <c r="G3" s="591"/>
      <c r="H3" s="591"/>
    </row>
    <row r="4" spans="2:8" ht="30" customHeight="1">
      <c r="B4" s="592" t="s">
        <v>130</v>
      </c>
      <c r="C4" s="593"/>
      <c r="D4" s="593"/>
      <c r="E4" s="593"/>
      <c r="F4" s="593"/>
      <c r="G4" s="593"/>
      <c r="H4" s="593"/>
    </row>
    <row r="5" spans="2:8" ht="17.25" customHeight="1">
      <c r="B5" s="147"/>
      <c r="C5" s="148"/>
      <c r="D5" s="148"/>
      <c r="E5" s="148"/>
      <c r="F5" s="148"/>
      <c r="G5" s="592" t="s">
        <v>544</v>
      </c>
      <c r="H5" s="592"/>
    </row>
    <row r="6" spans="2:8" ht="12.75">
      <c r="B6" s="104" t="s">
        <v>155</v>
      </c>
      <c r="C6" s="103" t="s">
        <v>34</v>
      </c>
      <c r="D6" s="104" t="s">
        <v>407</v>
      </c>
      <c r="E6" s="104" t="s">
        <v>35</v>
      </c>
      <c r="F6" s="104" t="s">
        <v>36</v>
      </c>
      <c r="G6" s="105">
        <v>1</v>
      </c>
      <c r="H6" s="106">
        <f>TIME(8,0,0)</f>
        <v>0.3333333333333333</v>
      </c>
    </row>
    <row r="7" spans="2:8" ht="12.75">
      <c r="B7" s="107" t="s">
        <v>158</v>
      </c>
      <c r="C7" s="103" t="s">
        <v>34</v>
      </c>
      <c r="D7" s="103" t="s">
        <v>159</v>
      </c>
      <c r="E7" s="104" t="s">
        <v>35</v>
      </c>
      <c r="F7" s="7" t="s">
        <v>36</v>
      </c>
      <c r="G7" s="105">
        <v>5</v>
      </c>
      <c r="H7" s="106">
        <f>H6+TIME(0,G6,0)</f>
        <v>0.33402777777777776</v>
      </c>
    </row>
    <row r="8" spans="2:8" ht="12.75">
      <c r="B8" s="107" t="s">
        <v>160</v>
      </c>
      <c r="C8" s="103" t="s">
        <v>34</v>
      </c>
      <c r="D8" s="7" t="s">
        <v>161</v>
      </c>
      <c r="E8" s="104" t="s">
        <v>35</v>
      </c>
      <c r="F8" s="104" t="s">
        <v>36</v>
      </c>
      <c r="G8" s="105">
        <v>5</v>
      </c>
      <c r="H8" s="106">
        <f>H7+TIME(0,G7,0)</f>
        <v>0.33749999999999997</v>
      </c>
    </row>
    <row r="9" spans="2:8" ht="12.75">
      <c r="B9" s="107" t="s">
        <v>162</v>
      </c>
      <c r="C9" s="103" t="s">
        <v>34</v>
      </c>
      <c r="D9" s="108" t="s">
        <v>163</v>
      </c>
      <c r="E9" s="104" t="s">
        <v>35</v>
      </c>
      <c r="F9" s="104" t="s">
        <v>408</v>
      </c>
      <c r="G9" s="105">
        <v>5</v>
      </c>
      <c r="H9" s="106">
        <f>H8+TIME(0,G8,0)</f>
        <v>0.3409722222222222</v>
      </c>
    </row>
    <row r="10" spans="2:9" ht="12.75">
      <c r="B10" s="107" t="s">
        <v>211</v>
      </c>
      <c r="C10" s="104" t="s">
        <v>34</v>
      </c>
      <c r="D10" s="103" t="s">
        <v>409</v>
      </c>
      <c r="E10" s="104" t="s">
        <v>35</v>
      </c>
      <c r="F10" s="104" t="s">
        <v>410</v>
      </c>
      <c r="G10" s="105">
        <v>4</v>
      </c>
      <c r="H10" s="106">
        <f>H9+TIME(0,G9,0)</f>
        <v>0.3444444444444444</v>
      </c>
      <c r="I10" s="102" t="s">
        <v>32</v>
      </c>
    </row>
    <row r="11" spans="2:8" ht="13.5" customHeight="1">
      <c r="B11" s="109">
        <v>5.1</v>
      </c>
      <c r="C11" s="102" t="s">
        <v>34</v>
      </c>
      <c r="D11" s="263" t="s">
        <v>411</v>
      </c>
      <c r="E11" s="104" t="s">
        <v>35</v>
      </c>
      <c r="F11" s="104" t="s">
        <v>412</v>
      </c>
      <c r="G11" s="105"/>
      <c r="H11" s="106"/>
    </row>
    <row r="12" spans="2:8" ht="13.5" customHeight="1">
      <c r="B12" s="109">
        <v>5.2</v>
      </c>
      <c r="C12" s="102" t="s">
        <v>34</v>
      </c>
      <c r="D12" s="263" t="s">
        <v>413</v>
      </c>
      <c r="E12" s="104" t="s">
        <v>35</v>
      </c>
      <c r="F12" s="104" t="s">
        <v>36</v>
      </c>
      <c r="G12" s="105"/>
      <c r="H12" s="106"/>
    </row>
    <row r="13" spans="2:8" ht="13.5" customHeight="1">
      <c r="B13" s="109">
        <v>5.3</v>
      </c>
      <c r="C13" s="102" t="s">
        <v>34</v>
      </c>
      <c r="D13" s="263" t="s">
        <v>414</v>
      </c>
      <c r="E13" s="104" t="s">
        <v>35</v>
      </c>
      <c r="F13" s="104" t="s">
        <v>36</v>
      </c>
      <c r="G13" s="105"/>
      <c r="H13" s="106"/>
    </row>
    <row r="14" spans="2:8" ht="12.75">
      <c r="B14" s="109">
        <v>6</v>
      </c>
      <c r="C14" s="102" t="s">
        <v>34</v>
      </c>
      <c r="D14" s="104" t="s">
        <v>164</v>
      </c>
      <c r="E14" s="104" t="s">
        <v>35</v>
      </c>
      <c r="F14" s="104" t="s">
        <v>36</v>
      </c>
      <c r="G14" s="105">
        <v>3</v>
      </c>
      <c r="H14" s="106">
        <f>H10+TIME(0,G10,0)</f>
        <v>0.34722222222222215</v>
      </c>
    </row>
    <row r="15" spans="3:8" ht="12.75">
      <c r="C15" s="104" t="s">
        <v>415</v>
      </c>
      <c r="D15" s="103"/>
      <c r="E15" s="103"/>
      <c r="F15" s="103"/>
      <c r="H15" s="264">
        <f>H14+TIME(0,G14,0)</f>
        <v>0.3493055555555555</v>
      </c>
    </row>
    <row r="16" spans="2:8" ht="12.75">
      <c r="B16" s="110" t="s">
        <v>169</v>
      </c>
      <c r="C16" s="104" t="s">
        <v>166</v>
      </c>
      <c r="D16" s="7" t="s">
        <v>538</v>
      </c>
      <c r="E16" s="104" t="s">
        <v>35</v>
      </c>
      <c r="F16" s="7" t="s">
        <v>416</v>
      </c>
      <c r="G16" s="105">
        <v>5</v>
      </c>
      <c r="H16" s="106">
        <f>H15+TIME(0,G15,0)</f>
        <v>0.3493055555555555</v>
      </c>
    </row>
    <row r="17" spans="2:8" ht="12.75">
      <c r="B17" s="110" t="s">
        <v>292</v>
      </c>
      <c r="C17" s="104" t="s">
        <v>170</v>
      </c>
      <c r="D17" s="103" t="s">
        <v>171</v>
      </c>
      <c r="E17" s="104" t="s">
        <v>35</v>
      </c>
      <c r="F17" s="7" t="s">
        <v>36</v>
      </c>
      <c r="G17" s="105">
        <v>3</v>
      </c>
      <c r="H17" s="106">
        <f>H16+TIME(0,G16,0)</f>
        <v>0.3527777777777777</v>
      </c>
    </row>
    <row r="18" spans="2:8" ht="12.75">
      <c r="B18" s="111">
        <v>7.3</v>
      </c>
      <c r="C18" s="104" t="s">
        <v>172</v>
      </c>
      <c r="D18" s="111" t="s">
        <v>417</v>
      </c>
      <c r="E18" s="111"/>
      <c r="F18" s="111"/>
      <c r="G18" s="265"/>
      <c r="H18" s="266"/>
    </row>
    <row r="19" spans="2:8" ht="12.75">
      <c r="B19" s="114" t="s">
        <v>418</v>
      </c>
      <c r="C19" s="104" t="s">
        <v>172</v>
      </c>
      <c r="D19" s="112" t="s">
        <v>419</v>
      </c>
      <c r="E19" s="104" t="s">
        <v>35</v>
      </c>
      <c r="F19" s="7" t="s">
        <v>36</v>
      </c>
      <c r="G19" s="105">
        <v>5</v>
      </c>
      <c r="H19" s="106">
        <f>H17+TIME(0,G17,0)</f>
        <v>0.354861111111111</v>
      </c>
    </row>
    <row r="20" spans="2:8" ht="12.75">
      <c r="B20" s="114" t="s">
        <v>420</v>
      </c>
      <c r="C20" s="104" t="s">
        <v>172</v>
      </c>
      <c r="D20" s="112" t="s">
        <v>421</v>
      </c>
      <c r="E20" s="104" t="s">
        <v>35</v>
      </c>
      <c r="F20" s="7" t="s">
        <v>422</v>
      </c>
      <c r="G20" s="105">
        <v>1</v>
      </c>
      <c r="H20" s="106">
        <f>H19+TIME(0,G19,0)</f>
        <v>0.3583333333333332</v>
      </c>
    </row>
    <row r="21" spans="2:8" ht="12.75">
      <c r="B21" s="114" t="s">
        <v>423</v>
      </c>
      <c r="C21" s="104" t="s">
        <v>172</v>
      </c>
      <c r="D21" s="112" t="s">
        <v>424</v>
      </c>
      <c r="E21" s="104" t="s">
        <v>35</v>
      </c>
      <c r="F21" s="7" t="s">
        <v>425</v>
      </c>
      <c r="G21" s="105">
        <v>1</v>
      </c>
      <c r="H21" s="106">
        <f>H20+TIME(0,G20,0)</f>
        <v>0.35902777777777767</v>
      </c>
    </row>
    <row r="22" spans="2:8" ht="12.75">
      <c r="B22" s="114" t="s">
        <v>426</v>
      </c>
      <c r="C22" s="104" t="s">
        <v>172</v>
      </c>
      <c r="D22" s="112" t="s">
        <v>548</v>
      </c>
      <c r="E22" s="104" t="s">
        <v>35</v>
      </c>
      <c r="F22" s="7" t="s">
        <v>427</v>
      </c>
      <c r="G22" s="105">
        <v>5</v>
      </c>
      <c r="H22" s="106">
        <f>H21+TIME(0,G21,0)</f>
        <v>0.3597222222222221</v>
      </c>
    </row>
    <row r="23" spans="2:8" ht="12.75">
      <c r="B23" s="113" t="s">
        <v>432</v>
      </c>
      <c r="C23" s="104" t="s">
        <v>172</v>
      </c>
      <c r="D23" s="112" t="s">
        <v>430</v>
      </c>
      <c r="E23" s="104" t="s">
        <v>35</v>
      </c>
      <c r="F23" s="7" t="s">
        <v>431</v>
      </c>
      <c r="G23" s="105">
        <v>5</v>
      </c>
      <c r="H23" s="106">
        <f>H22+TIME(0,G22,0)</f>
        <v>0.3631944444444443</v>
      </c>
    </row>
    <row r="24" spans="2:8" ht="12.75">
      <c r="B24" s="113" t="s">
        <v>435</v>
      </c>
      <c r="C24" s="104" t="s">
        <v>172</v>
      </c>
      <c r="D24" s="112" t="s">
        <v>433</v>
      </c>
      <c r="E24" s="104" t="s">
        <v>35</v>
      </c>
      <c r="F24" s="7" t="s">
        <v>434</v>
      </c>
      <c r="G24" s="105">
        <v>5</v>
      </c>
      <c r="H24" s="106">
        <f aca="true" t="shared" si="0" ref="H24:H31">H23+TIME(0,G23,0)</f>
        <v>0.36666666666666653</v>
      </c>
    </row>
    <row r="25" spans="2:8" ht="12.75">
      <c r="B25" s="103" t="s">
        <v>438</v>
      </c>
      <c r="C25" s="104" t="s">
        <v>172</v>
      </c>
      <c r="D25" s="267" t="s">
        <v>436</v>
      </c>
      <c r="E25" s="104" t="s">
        <v>35</v>
      </c>
      <c r="F25" s="7" t="s">
        <v>437</v>
      </c>
      <c r="G25" s="105">
        <v>5</v>
      </c>
      <c r="H25" s="106">
        <f t="shared" si="0"/>
        <v>0.37013888888888874</v>
      </c>
    </row>
    <row r="26" spans="2:8" ht="12.75">
      <c r="B26" s="114" t="s">
        <v>429</v>
      </c>
      <c r="C26" s="104" t="s">
        <v>172</v>
      </c>
      <c r="D26" s="112" t="s">
        <v>549</v>
      </c>
      <c r="E26" s="104" t="s">
        <v>35</v>
      </c>
      <c r="F26" s="7" t="s">
        <v>428</v>
      </c>
      <c r="G26" s="105">
        <v>5</v>
      </c>
      <c r="H26" s="106">
        <f>H25+TIME(0,G25,0)</f>
        <v>0.37361111111111095</v>
      </c>
    </row>
    <row r="27" spans="2:8" ht="12.75">
      <c r="B27" s="103" t="s">
        <v>441</v>
      </c>
      <c r="C27" s="104" t="s">
        <v>172</v>
      </c>
      <c r="D27" s="112" t="s">
        <v>439</v>
      </c>
      <c r="E27" s="104" t="s">
        <v>35</v>
      </c>
      <c r="F27" s="261" t="s">
        <v>440</v>
      </c>
      <c r="G27" s="105">
        <v>5</v>
      </c>
      <c r="H27" s="106">
        <f>H26+TIME(0,G26,0)</f>
        <v>0.37708333333333316</v>
      </c>
    </row>
    <row r="28" spans="2:8" ht="12.75">
      <c r="B28" s="103" t="s">
        <v>443</v>
      </c>
      <c r="C28" s="104" t="s">
        <v>172</v>
      </c>
      <c r="D28" s="267" t="s">
        <v>540</v>
      </c>
      <c r="E28" s="104" t="s">
        <v>35</v>
      </c>
      <c r="F28" s="7" t="s">
        <v>442</v>
      </c>
      <c r="G28" s="105">
        <v>5</v>
      </c>
      <c r="H28" s="106">
        <f t="shared" si="0"/>
        <v>0.38055555555555537</v>
      </c>
    </row>
    <row r="29" spans="2:8" ht="12.75">
      <c r="B29" s="103" t="s">
        <v>539</v>
      </c>
      <c r="C29" s="104" t="s">
        <v>172</v>
      </c>
      <c r="D29" s="112" t="s">
        <v>541</v>
      </c>
      <c r="E29" s="104" t="s">
        <v>35</v>
      </c>
      <c r="F29" s="7" t="s">
        <v>444</v>
      </c>
      <c r="G29" s="105">
        <v>5</v>
      </c>
      <c r="H29" s="106">
        <f t="shared" si="0"/>
        <v>0.3840277777777776</v>
      </c>
    </row>
    <row r="30" spans="2:8" ht="12.75">
      <c r="B30" s="114" t="s">
        <v>445</v>
      </c>
      <c r="C30" s="104" t="s">
        <v>166</v>
      </c>
      <c r="D30" s="7" t="s">
        <v>446</v>
      </c>
      <c r="E30" s="104" t="s">
        <v>35</v>
      </c>
      <c r="F30" s="7" t="s">
        <v>408</v>
      </c>
      <c r="G30" s="105">
        <v>3</v>
      </c>
      <c r="H30" s="106">
        <f t="shared" si="0"/>
        <v>0.3874999999999998</v>
      </c>
    </row>
    <row r="31" spans="2:8" ht="12.75">
      <c r="B31" s="110" t="s">
        <v>543</v>
      </c>
      <c r="C31" s="104" t="s">
        <v>166</v>
      </c>
      <c r="D31" s="112" t="s">
        <v>447</v>
      </c>
      <c r="E31" s="104" t="s">
        <v>35</v>
      </c>
      <c r="F31" s="7" t="s">
        <v>448</v>
      </c>
      <c r="G31" s="105">
        <v>3</v>
      </c>
      <c r="H31" s="106">
        <f t="shared" si="0"/>
        <v>0.3895833333333331</v>
      </c>
    </row>
    <row r="32" spans="2:8" ht="12.75">
      <c r="B32" s="114" t="s">
        <v>449</v>
      </c>
      <c r="C32" s="104" t="s">
        <v>166</v>
      </c>
      <c r="D32" s="7" t="s">
        <v>450</v>
      </c>
      <c r="E32" s="104" t="s">
        <v>35</v>
      </c>
      <c r="F32" s="7" t="s">
        <v>36</v>
      </c>
      <c r="G32" s="105">
        <v>3</v>
      </c>
      <c r="H32" s="106">
        <f>H29+TIME(0,G29,0)</f>
        <v>0.3874999999999998</v>
      </c>
    </row>
    <row r="33" spans="2:8" ht="12.75">
      <c r="B33" s="114" t="s">
        <v>451</v>
      </c>
      <c r="C33" s="104" t="s">
        <v>172</v>
      </c>
      <c r="D33" s="103" t="s">
        <v>452</v>
      </c>
      <c r="E33" s="104" t="s">
        <v>35</v>
      </c>
      <c r="F33" s="7" t="s">
        <v>453</v>
      </c>
      <c r="G33" s="105">
        <v>3</v>
      </c>
      <c r="H33" s="106">
        <f>H31+TIME(0,G31,0)</f>
        <v>0.39166666666666644</v>
      </c>
    </row>
    <row r="34" spans="2:8" ht="12.75">
      <c r="B34" s="114" t="s">
        <v>454</v>
      </c>
      <c r="C34" s="104" t="s">
        <v>172</v>
      </c>
      <c r="D34" s="103" t="s">
        <v>269</v>
      </c>
      <c r="E34" s="104" t="s">
        <v>35</v>
      </c>
      <c r="F34" s="7" t="s">
        <v>36</v>
      </c>
      <c r="G34" s="105">
        <v>11</v>
      </c>
      <c r="H34" s="106">
        <f>H33+TIME(0,G33,0)</f>
        <v>0.39374999999999977</v>
      </c>
    </row>
    <row r="35" spans="2:8" ht="12.75">
      <c r="B35" s="110" t="s">
        <v>455</v>
      </c>
      <c r="C35" s="104" t="s">
        <v>170</v>
      </c>
      <c r="D35" s="267"/>
      <c r="E35" s="104"/>
      <c r="F35" s="7"/>
      <c r="G35" s="105"/>
      <c r="H35" s="106"/>
    </row>
    <row r="36" spans="2:8" ht="12.75">
      <c r="B36" s="114" t="s">
        <v>456</v>
      </c>
      <c r="C36" s="104" t="s">
        <v>172</v>
      </c>
      <c r="D36" s="103" t="s">
        <v>288</v>
      </c>
      <c r="E36" s="104" t="s">
        <v>35</v>
      </c>
      <c r="F36" s="7" t="s">
        <v>36</v>
      </c>
      <c r="G36" s="105">
        <v>11</v>
      </c>
      <c r="H36" s="106">
        <f>H34+TIME(0,G34,0)</f>
        <v>0.40138888888888863</v>
      </c>
    </row>
    <row r="37" spans="2:8" ht="12.75">
      <c r="B37" s="110" t="s">
        <v>457</v>
      </c>
      <c r="C37" s="104" t="s">
        <v>166</v>
      </c>
      <c r="D37" s="267" t="s">
        <v>545</v>
      </c>
      <c r="E37" s="104" t="s">
        <v>35</v>
      </c>
      <c r="F37" s="7" t="s">
        <v>408</v>
      </c>
      <c r="G37" s="105"/>
      <c r="H37" s="106"/>
    </row>
    <row r="38" spans="2:8" ht="12.75">
      <c r="B38" s="110" t="s">
        <v>542</v>
      </c>
      <c r="C38" s="104" t="s">
        <v>170</v>
      </c>
      <c r="D38" s="267" t="s">
        <v>629</v>
      </c>
      <c r="E38" s="104" t="s">
        <v>35</v>
      </c>
      <c r="F38" s="7" t="s">
        <v>628</v>
      </c>
      <c r="G38" s="105"/>
      <c r="H38" s="106"/>
    </row>
    <row r="39" spans="2:8" ht="12.75">
      <c r="B39" s="110" t="s">
        <v>627</v>
      </c>
      <c r="C39" s="104" t="s">
        <v>170</v>
      </c>
      <c r="D39" s="267"/>
      <c r="E39" s="104"/>
      <c r="F39" s="7"/>
      <c r="G39" s="105"/>
      <c r="H39" s="106"/>
    </row>
    <row r="40" spans="2:8" ht="12.75">
      <c r="B40" s="114" t="s">
        <v>458</v>
      </c>
      <c r="C40" s="104" t="s">
        <v>172</v>
      </c>
      <c r="D40" s="103" t="s">
        <v>459</v>
      </c>
      <c r="E40" s="104" t="s">
        <v>35</v>
      </c>
      <c r="F40" s="7" t="s">
        <v>36</v>
      </c>
      <c r="G40" s="105">
        <v>1</v>
      </c>
      <c r="H40" s="106">
        <f>H36+TIME(0,G36,0)</f>
        <v>0.4090277777777775</v>
      </c>
    </row>
    <row r="41" spans="2:8" ht="12.75">
      <c r="B41" s="114" t="s">
        <v>460</v>
      </c>
      <c r="C41" s="104" t="s">
        <v>172</v>
      </c>
      <c r="D41" s="7" t="s">
        <v>461</v>
      </c>
      <c r="E41" s="104"/>
      <c r="F41" s="7" t="s">
        <v>444</v>
      </c>
      <c r="G41" s="105">
        <v>10</v>
      </c>
      <c r="H41" s="106">
        <f aca="true" t="shared" si="1" ref="H41:H46">H40+TIME(0,G40,0)</f>
        <v>0.40972222222222193</v>
      </c>
    </row>
    <row r="42" spans="2:8" ht="12.75">
      <c r="B42" s="114" t="s">
        <v>462</v>
      </c>
      <c r="C42" s="104" t="s">
        <v>166</v>
      </c>
      <c r="D42" s="7" t="s">
        <v>463</v>
      </c>
      <c r="E42" s="104"/>
      <c r="F42" s="7"/>
      <c r="G42" s="105">
        <v>0</v>
      </c>
      <c r="H42" s="106">
        <f t="shared" si="1"/>
        <v>0.41666666666666635</v>
      </c>
    </row>
    <row r="43" spans="2:8" ht="12.75">
      <c r="B43" s="114"/>
      <c r="C43" s="104"/>
      <c r="E43" s="104"/>
      <c r="F43" s="7"/>
      <c r="G43" s="105"/>
      <c r="H43" s="264">
        <f t="shared" si="1"/>
        <v>0.41666666666666635</v>
      </c>
    </row>
    <row r="44" spans="2:8" ht="12.75">
      <c r="B44" s="110"/>
      <c r="C44" s="104"/>
      <c r="D44" s="103" t="s">
        <v>196</v>
      </c>
      <c r="G44" s="103">
        <v>30</v>
      </c>
      <c r="H44" s="106">
        <f t="shared" si="1"/>
        <v>0.41666666666666635</v>
      </c>
    </row>
    <row r="45" spans="2:8" ht="12.75">
      <c r="B45" s="110"/>
      <c r="C45" s="104"/>
      <c r="E45" s="104"/>
      <c r="F45" s="7"/>
      <c r="G45" s="105"/>
      <c r="H45" s="264">
        <f t="shared" si="1"/>
        <v>0.43749999999999967</v>
      </c>
    </row>
    <row r="46" spans="2:8" ht="12.75">
      <c r="B46" s="110"/>
      <c r="C46" s="104"/>
      <c r="D46" s="103" t="s">
        <v>551</v>
      </c>
      <c r="E46" s="104"/>
      <c r="F46" s="7"/>
      <c r="G46" s="105"/>
      <c r="H46" s="106">
        <f t="shared" si="1"/>
        <v>0.43749999999999967</v>
      </c>
    </row>
    <row r="47" s="294" customFormat="1" ht="12.75">
      <c r="G47" s="295"/>
    </row>
    <row r="48" s="236" customFormat="1" ht="12.75">
      <c r="G48" s="225"/>
    </row>
    <row r="49" spans="2:8" ht="12.75" customHeight="1">
      <c r="B49" s="591" t="s">
        <v>550</v>
      </c>
      <c r="C49" s="591"/>
      <c r="D49" s="591"/>
      <c r="E49" s="591"/>
      <c r="F49" s="591"/>
      <c r="G49" s="591"/>
      <c r="H49" s="591"/>
    </row>
    <row r="50" spans="2:8" ht="12.75" customHeight="1">
      <c r="B50" s="591" t="s">
        <v>531</v>
      </c>
      <c r="C50" s="591"/>
      <c r="D50" s="591"/>
      <c r="E50" s="591"/>
      <c r="F50" s="591"/>
      <c r="G50" s="591"/>
      <c r="H50" s="591"/>
    </row>
    <row r="51" spans="2:8" ht="33.75" customHeight="1">
      <c r="B51" s="592" t="s">
        <v>130</v>
      </c>
      <c r="C51" s="592"/>
      <c r="D51" s="592"/>
      <c r="E51" s="592"/>
      <c r="F51" s="592"/>
      <c r="G51" s="592"/>
      <c r="H51" s="592"/>
    </row>
    <row r="52" spans="2:8" ht="17.25" customHeight="1">
      <c r="B52" s="147"/>
      <c r="C52" s="148"/>
      <c r="D52" s="148"/>
      <c r="E52" s="148"/>
      <c r="F52" s="148"/>
      <c r="G52" s="592" t="s">
        <v>544</v>
      </c>
      <c r="H52" s="592"/>
    </row>
    <row r="53" spans="2:8" ht="12.75">
      <c r="B53" s="268" t="s">
        <v>563</v>
      </c>
      <c r="C53" s="261"/>
      <c r="D53" s="111" t="s">
        <v>468</v>
      </c>
      <c r="E53" s="111"/>
      <c r="F53" s="268"/>
      <c r="G53" s="265"/>
      <c r="H53" s="266">
        <f>TIME(13,0,0)</f>
        <v>0.5416666666666666</v>
      </c>
    </row>
    <row r="54" spans="2:8" ht="12.75">
      <c r="B54" s="111"/>
      <c r="C54" s="261"/>
      <c r="D54" s="111"/>
      <c r="E54" s="111"/>
      <c r="F54" s="268"/>
      <c r="G54" s="265"/>
      <c r="H54" s="266"/>
    </row>
    <row r="55" spans="2:8" ht="12.75">
      <c r="B55" s="268" t="s">
        <v>155</v>
      </c>
      <c r="C55" s="261" t="s">
        <v>34</v>
      </c>
      <c r="D55" s="269" t="s">
        <v>469</v>
      </c>
      <c r="E55" s="111" t="s">
        <v>35</v>
      </c>
      <c r="F55" s="111" t="s">
        <v>470</v>
      </c>
      <c r="G55" s="265">
        <v>1</v>
      </c>
      <c r="H55" s="266">
        <f>H53+TIME(0,G53,0)</f>
        <v>0.5416666666666666</v>
      </c>
    </row>
    <row r="56" spans="2:8" ht="12.75">
      <c r="B56" s="111">
        <v>1.1</v>
      </c>
      <c r="C56" s="261" t="s">
        <v>34</v>
      </c>
      <c r="D56" s="270" t="s">
        <v>471</v>
      </c>
      <c r="E56" s="111" t="s">
        <v>35</v>
      </c>
      <c r="F56" s="111" t="s">
        <v>472</v>
      </c>
      <c r="G56" s="265">
        <v>0</v>
      </c>
      <c r="H56" s="266">
        <f>H55+TIME(0,G55,0)</f>
        <v>0.5423611111111111</v>
      </c>
    </row>
    <row r="57" spans="2:8" ht="12.75">
      <c r="B57" s="111">
        <v>1.2</v>
      </c>
      <c r="C57" s="261" t="s">
        <v>34</v>
      </c>
      <c r="D57" s="270" t="s">
        <v>459</v>
      </c>
      <c r="E57" s="111" t="s">
        <v>35</v>
      </c>
      <c r="F57" s="111" t="s">
        <v>470</v>
      </c>
      <c r="G57" s="265">
        <v>1</v>
      </c>
      <c r="H57" s="266">
        <f>H56+TIME(0,G56,0)</f>
        <v>0.5423611111111111</v>
      </c>
    </row>
    <row r="58" spans="2:8" ht="12.75">
      <c r="B58" s="111">
        <v>1.3</v>
      </c>
      <c r="C58" s="261" t="s">
        <v>34</v>
      </c>
      <c r="D58" s="263" t="s">
        <v>164</v>
      </c>
      <c r="E58" s="111" t="s">
        <v>35</v>
      </c>
      <c r="F58" s="111" t="s">
        <v>470</v>
      </c>
      <c r="G58" s="265">
        <v>1</v>
      </c>
      <c r="H58" s="266">
        <f>H57+TIME(0,G57,0)</f>
        <v>0.5430555555555555</v>
      </c>
    </row>
    <row r="59" spans="2:8" ht="12.75">
      <c r="B59" s="268" t="s">
        <v>158</v>
      </c>
      <c r="C59" s="261" t="s">
        <v>166</v>
      </c>
      <c r="D59" s="261" t="s">
        <v>473</v>
      </c>
      <c r="E59" s="111" t="s">
        <v>35</v>
      </c>
      <c r="F59" s="111" t="s">
        <v>470</v>
      </c>
      <c r="G59" s="265">
        <v>1</v>
      </c>
      <c r="H59" s="271">
        <f>H58+TIME(0,G58,0)</f>
        <v>0.54375</v>
      </c>
    </row>
    <row r="60" spans="2:8" ht="12.75">
      <c r="B60" s="268">
        <v>2.1</v>
      </c>
      <c r="C60" s="261" t="s">
        <v>170</v>
      </c>
      <c r="D60" s="272" t="s">
        <v>171</v>
      </c>
      <c r="E60" s="111" t="s">
        <v>35</v>
      </c>
      <c r="F60" s="111" t="s">
        <v>470</v>
      </c>
      <c r="G60" s="265">
        <v>2</v>
      </c>
      <c r="H60" s="271">
        <f>H59+TIME(0,G59,0)</f>
        <v>0.5444444444444444</v>
      </c>
    </row>
    <row r="61" spans="2:8" ht="12.75">
      <c r="B61" s="111"/>
      <c r="C61" s="111" t="s">
        <v>415</v>
      </c>
      <c r="D61" s="261"/>
      <c r="E61" s="111"/>
      <c r="F61" s="111"/>
      <c r="G61" s="265"/>
      <c r="H61" s="273"/>
    </row>
    <row r="62" spans="2:8" ht="12.75">
      <c r="B62" s="17" t="s">
        <v>160</v>
      </c>
      <c r="C62" s="261" t="s">
        <v>172</v>
      </c>
      <c r="D62" s="111" t="s">
        <v>269</v>
      </c>
      <c r="E62" s="111"/>
      <c r="F62" s="268"/>
      <c r="G62" s="265"/>
      <c r="H62" s="273"/>
    </row>
    <row r="63" spans="2:8" ht="12.75">
      <c r="B63" s="111">
        <v>3.1</v>
      </c>
      <c r="C63" s="261" t="s">
        <v>172</v>
      </c>
      <c r="D63" s="270" t="s">
        <v>474</v>
      </c>
      <c r="E63" s="111" t="s">
        <v>35</v>
      </c>
      <c r="F63" s="111" t="s">
        <v>470</v>
      </c>
      <c r="G63" s="265">
        <v>2</v>
      </c>
      <c r="H63" s="266">
        <f>H60+TIME(0,G60,0)</f>
        <v>0.5458333333333333</v>
      </c>
    </row>
    <row r="64" spans="2:8" ht="12.75">
      <c r="B64" s="111">
        <v>3.2</v>
      </c>
      <c r="C64" s="261" t="s">
        <v>172</v>
      </c>
      <c r="D64" s="270" t="s">
        <v>475</v>
      </c>
      <c r="E64" s="111"/>
      <c r="G64" s="265"/>
      <c r="H64" s="266"/>
    </row>
    <row r="65" spans="2:8" ht="12.75">
      <c r="B65" s="111" t="s">
        <v>476</v>
      </c>
      <c r="C65" s="261" t="s">
        <v>172</v>
      </c>
      <c r="D65" s="274" t="s">
        <v>478</v>
      </c>
      <c r="E65" s="111" t="s">
        <v>35</v>
      </c>
      <c r="F65" s="111" t="s">
        <v>470</v>
      </c>
      <c r="G65" s="265">
        <v>3</v>
      </c>
      <c r="H65" s="266">
        <f>H63+TIME(0,G63,0)</f>
        <v>0.5472222222222222</v>
      </c>
    </row>
    <row r="66" spans="2:8" ht="12.75">
      <c r="B66" s="111" t="s">
        <v>477</v>
      </c>
      <c r="C66" s="261" t="s">
        <v>172</v>
      </c>
      <c r="D66" s="274" t="s">
        <v>480</v>
      </c>
      <c r="E66" s="111" t="s">
        <v>35</v>
      </c>
      <c r="F66" s="111" t="s">
        <v>470</v>
      </c>
      <c r="G66" s="265">
        <v>3</v>
      </c>
      <c r="H66" s="266">
        <f>H65+TIME(0,G65,0)</f>
        <v>0.5493055555555555</v>
      </c>
    </row>
    <row r="67" spans="2:8" ht="12.75">
      <c r="B67" s="111" t="s">
        <v>479</v>
      </c>
      <c r="C67" s="261" t="s">
        <v>172</v>
      </c>
      <c r="D67" s="270" t="s">
        <v>482</v>
      </c>
      <c r="E67" s="111" t="s">
        <v>35</v>
      </c>
      <c r="F67" s="111" t="s">
        <v>470</v>
      </c>
      <c r="G67" s="265">
        <v>3</v>
      </c>
      <c r="H67" s="266">
        <f>H66+TIME(0,G66,0)</f>
        <v>0.5513888888888888</v>
      </c>
    </row>
    <row r="68" spans="2:8" ht="12.75">
      <c r="B68" s="111" t="s">
        <v>481</v>
      </c>
      <c r="C68" s="261" t="s">
        <v>172</v>
      </c>
      <c r="D68" s="270" t="s">
        <v>483</v>
      </c>
      <c r="E68" s="111" t="s">
        <v>35</v>
      </c>
      <c r="F68" s="111" t="s">
        <v>484</v>
      </c>
      <c r="G68" s="265">
        <v>2</v>
      </c>
      <c r="H68" s="266">
        <f>H67+TIME(0,G67,0)</f>
        <v>0.5534722222222221</v>
      </c>
    </row>
    <row r="69" spans="2:8" ht="12.75">
      <c r="B69" s="111">
        <v>3.3</v>
      </c>
      <c r="C69" s="261" t="s">
        <v>172</v>
      </c>
      <c r="D69" s="270" t="s">
        <v>485</v>
      </c>
      <c r="E69" s="111"/>
      <c r="F69" s="111"/>
      <c r="G69" s="265"/>
      <c r="H69" s="266"/>
    </row>
    <row r="70" spans="2:8" ht="12.75">
      <c r="B70" s="111" t="s">
        <v>486</v>
      </c>
      <c r="C70" s="261"/>
      <c r="D70" s="274" t="s">
        <v>564</v>
      </c>
      <c r="E70" s="111"/>
      <c r="F70" s="111"/>
      <c r="G70" s="265"/>
      <c r="H70" s="266"/>
    </row>
    <row r="71" spans="2:8" ht="12.75">
      <c r="B71" s="111" t="s">
        <v>572</v>
      </c>
      <c r="C71" s="261" t="s">
        <v>172</v>
      </c>
      <c r="D71" s="298" t="s">
        <v>585</v>
      </c>
      <c r="E71" s="111" t="s">
        <v>35</v>
      </c>
      <c r="F71" s="111" t="s">
        <v>422</v>
      </c>
      <c r="G71" s="265">
        <v>5</v>
      </c>
      <c r="H71" s="266">
        <f>H68+TIME(0,G68,0)</f>
        <v>0.554861111111111</v>
      </c>
    </row>
    <row r="72" spans="2:8" ht="12.75">
      <c r="B72" s="111" t="s">
        <v>573</v>
      </c>
      <c r="C72" s="261" t="s">
        <v>172</v>
      </c>
      <c r="D72" s="298" t="s">
        <v>586</v>
      </c>
      <c r="E72" s="111" t="s">
        <v>35</v>
      </c>
      <c r="F72" s="111" t="s">
        <v>425</v>
      </c>
      <c r="G72" s="265">
        <v>5</v>
      </c>
      <c r="H72" s="266">
        <f>H71+TIME(0,G71,0)</f>
        <v>0.5583333333333332</v>
      </c>
    </row>
    <row r="73" spans="2:8" ht="12.75">
      <c r="B73" s="111" t="s">
        <v>574</v>
      </c>
      <c r="C73" s="261" t="s">
        <v>172</v>
      </c>
      <c r="D73" s="298" t="s">
        <v>587</v>
      </c>
      <c r="E73" s="111" t="s">
        <v>35</v>
      </c>
      <c r="F73" s="261" t="s">
        <v>489</v>
      </c>
      <c r="G73" s="265">
        <v>5</v>
      </c>
      <c r="H73" s="266">
        <f>H72+TIME(0,G72,0)</f>
        <v>0.5618055555555554</v>
      </c>
    </row>
    <row r="74" spans="2:8" ht="12.75">
      <c r="B74" s="111" t="s">
        <v>575</v>
      </c>
      <c r="C74" s="261" t="s">
        <v>172</v>
      </c>
      <c r="D74" s="298" t="s">
        <v>588</v>
      </c>
      <c r="E74" s="111" t="s">
        <v>35</v>
      </c>
      <c r="F74" s="261" t="s">
        <v>431</v>
      </c>
      <c r="G74" s="265">
        <v>5</v>
      </c>
      <c r="H74" s="266">
        <f>H73+TIME(0,G73,0)</f>
        <v>0.5652777777777777</v>
      </c>
    </row>
    <row r="75" spans="2:8" ht="12.75">
      <c r="B75" s="111" t="s">
        <v>576</v>
      </c>
      <c r="C75" s="261" t="s">
        <v>172</v>
      </c>
      <c r="D75" s="298" t="s">
        <v>589</v>
      </c>
      <c r="E75" s="111" t="s">
        <v>35</v>
      </c>
      <c r="F75" s="111" t="s">
        <v>434</v>
      </c>
      <c r="G75" s="265">
        <v>5</v>
      </c>
      <c r="H75" s="266">
        <f aca="true" t="shared" si="2" ref="H75:H83">H74+TIME(0,G74,0)</f>
        <v>0.5687499999999999</v>
      </c>
    </row>
    <row r="76" spans="2:8" ht="12.75">
      <c r="B76" s="111" t="s">
        <v>577</v>
      </c>
      <c r="C76" s="261" t="s">
        <v>172</v>
      </c>
      <c r="D76" s="298" t="s">
        <v>590</v>
      </c>
      <c r="E76" s="111" t="s">
        <v>35</v>
      </c>
      <c r="F76" s="261" t="s">
        <v>437</v>
      </c>
      <c r="G76" s="265">
        <v>5</v>
      </c>
      <c r="H76" s="266">
        <f t="shared" si="2"/>
        <v>0.5722222222222221</v>
      </c>
    </row>
    <row r="77" spans="2:8" ht="12.75">
      <c r="B77" s="111" t="s">
        <v>578</v>
      </c>
      <c r="C77" s="261" t="s">
        <v>172</v>
      </c>
      <c r="D77" s="298" t="s">
        <v>591</v>
      </c>
      <c r="E77" s="111" t="s">
        <v>35</v>
      </c>
      <c r="F77" s="261" t="s">
        <v>428</v>
      </c>
      <c r="G77" s="265">
        <v>5</v>
      </c>
      <c r="H77" s="266">
        <f>H76+TIME(0,G76,0)</f>
        <v>0.5756944444444443</v>
      </c>
    </row>
    <row r="78" spans="2:8" ht="12.75">
      <c r="B78" s="111" t="s">
        <v>579</v>
      </c>
      <c r="C78" s="261" t="s">
        <v>172</v>
      </c>
      <c r="D78" s="298" t="s">
        <v>592</v>
      </c>
      <c r="E78" s="111" t="s">
        <v>35</v>
      </c>
      <c r="F78" s="261" t="s">
        <v>440</v>
      </c>
      <c r="G78" s="265">
        <v>5</v>
      </c>
      <c r="H78" s="266">
        <f>H77+TIME(0,G77,0)</f>
        <v>0.5791666666666665</v>
      </c>
    </row>
    <row r="79" spans="2:8" ht="12.75">
      <c r="B79" s="111" t="s">
        <v>487</v>
      </c>
      <c r="C79" s="261"/>
      <c r="D79" s="274" t="s">
        <v>565</v>
      </c>
      <c r="E79" s="111"/>
      <c r="F79" s="111"/>
      <c r="G79" s="265"/>
      <c r="H79" s="266"/>
    </row>
    <row r="80" spans="2:8" ht="12.75">
      <c r="B80" s="111" t="s">
        <v>580</v>
      </c>
      <c r="C80" s="261" t="s">
        <v>172</v>
      </c>
      <c r="D80" s="298" t="s">
        <v>566</v>
      </c>
      <c r="E80" s="111" t="s">
        <v>35</v>
      </c>
      <c r="F80" s="261" t="s">
        <v>490</v>
      </c>
      <c r="G80" s="265">
        <v>5</v>
      </c>
      <c r="H80" s="266">
        <f>H78+TIME(0,G78,0)</f>
        <v>0.5826388888888887</v>
      </c>
    </row>
    <row r="81" spans="2:8" ht="12.75">
      <c r="B81" s="111" t="s">
        <v>581</v>
      </c>
      <c r="C81" s="261" t="s">
        <v>172</v>
      </c>
      <c r="D81" s="298" t="s">
        <v>567</v>
      </c>
      <c r="E81" s="111" t="s">
        <v>35</v>
      </c>
      <c r="F81" s="111" t="s">
        <v>491</v>
      </c>
      <c r="G81" s="265">
        <v>5</v>
      </c>
      <c r="H81" s="266">
        <f t="shared" si="2"/>
        <v>0.5861111111111109</v>
      </c>
    </row>
    <row r="82" spans="2:8" ht="12.75">
      <c r="B82" s="111" t="s">
        <v>582</v>
      </c>
      <c r="C82" s="261" t="s">
        <v>172</v>
      </c>
      <c r="D82" s="299" t="s">
        <v>568</v>
      </c>
      <c r="E82" s="111" t="s">
        <v>35</v>
      </c>
      <c r="F82" s="261" t="s">
        <v>492</v>
      </c>
      <c r="G82" s="265">
        <v>5</v>
      </c>
      <c r="H82" s="266">
        <f t="shared" si="2"/>
        <v>0.5895833333333331</v>
      </c>
    </row>
    <row r="83" spans="2:8" ht="12.75">
      <c r="B83" s="111" t="s">
        <v>583</v>
      </c>
      <c r="C83" s="261" t="s">
        <v>172</v>
      </c>
      <c r="D83" s="299" t="s">
        <v>569</v>
      </c>
      <c r="E83" s="111" t="s">
        <v>35</v>
      </c>
      <c r="F83" s="261" t="s">
        <v>493</v>
      </c>
      <c r="G83" s="265">
        <v>5</v>
      </c>
      <c r="H83" s="266">
        <f t="shared" si="2"/>
        <v>0.5930555555555553</v>
      </c>
    </row>
    <row r="84" spans="2:8" ht="12.75">
      <c r="B84" s="111" t="s">
        <v>488</v>
      </c>
      <c r="C84" s="261"/>
      <c r="D84" s="274" t="s">
        <v>570</v>
      </c>
      <c r="E84" s="111"/>
      <c r="F84" s="111"/>
      <c r="G84" s="265"/>
      <c r="H84" s="266"/>
    </row>
    <row r="85" spans="2:8" ht="12.75">
      <c r="B85" s="111" t="s">
        <v>584</v>
      </c>
      <c r="C85" s="261" t="s">
        <v>172</v>
      </c>
      <c r="D85" s="298" t="s">
        <v>571</v>
      </c>
      <c r="E85" s="111"/>
      <c r="F85" s="111" t="s">
        <v>207</v>
      </c>
      <c r="G85" s="265">
        <v>5</v>
      </c>
      <c r="H85" s="266">
        <f>H83+TIME(0,G83,0)</f>
        <v>0.5965277777777775</v>
      </c>
    </row>
    <row r="86" spans="2:8" ht="12.75">
      <c r="B86" s="111">
        <v>3.4</v>
      </c>
      <c r="C86" s="261" t="s">
        <v>166</v>
      </c>
      <c r="D86" s="270" t="s">
        <v>494</v>
      </c>
      <c r="E86" s="111" t="s">
        <v>35</v>
      </c>
      <c r="F86" s="111" t="s">
        <v>442</v>
      </c>
      <c r="G86" s="265">
        <v>10</v>
      </c>
      <c r="H86" s="266">
        <f>H85+TIME(0,G85,0)</f>
        <v>0.5999999999999998</v>
      </c>
    </row>
    <row r="87" spans="2:8" s="280" customFormat="1" ht="12.75">
      <c r="B87" s="275">
        <v>3.5</v>
      </c>
      <c r="C87" s="276" t="s">
        <v>170</v>
      </c>
      <c r="D87" s="277" t="s">
        <v>547</v>
      </c>
      <c r="E87" s="111" t="s">
        <v>35</v>
      </c>
      <c r="F87" s="261" t="s">
        <v>546</v>
      </c>
      <c r="G87" s="278">
        <v>10</v>
      </c>
      <c r="H87" s="279">
        <f>H86+TIME(0,G86,0)</f>
        <v>0.6069444444444442</v>
      </c>
    </row>
    <row r="88" spans="2:8" ht="12.75">
      <c r="B88" s="17" t="s">
        <v>162</v>
      </c>
      <c r="C88" s="276" t="s">
        <v>170</v>
      </c>
      <c r="D88" s="111" t="s">
        <v>288</v>
      </c>
      <c r="E88" s="111"/>
      <c r="F88" s="268"/>
      <c r="G88" s="281">
        <v>16</v>
      </c>
      <c r="H88" s="279">
        <f>H87+TIME(0,G87,0)</f>
        <v>0.6138888888888886</v>
      </c>
    </row>
    <row r="89" spans="2:8" ht="12.75">
      <c r="B89" s="268">
        <v>4.1</v>
      </c>
      <c r="C89" s="276" t="s">
        <v>170</v>
      </c>
      <c r="D89" s="282"/>
      <c r="E89" s="283"/>
      <c r="G89" s="284"/>
      <c r="H89" s="266"/>
    </row>
    <row r="90" spans="2:8" ht="12.75">
      <c r="B90" s="17" t="s">
        <v>211</v>
      </c>
      <c r="C90" s="261" t="s">
        <v>166</v>
      </c>
      <c r="D90" s="10" t="s">
        <v>495</v>
      </c>
      <c r="E90" s="111"/>
      <c r="F90" s="268"/>
      <c r="G90" s="265">
        <v>0</v>
      </c>
      <c r="H90" s="266">
        <f>H88+TIME(0,G88,0)</f>
        <v>0.6249999999999997</v>
      </c>
    </row>
    <row r="91" spans="2:8" ht="12.75">
      <c r="B91" s="111"/>
      <c r="C91" s="261"/>
      <c r="D91" s="10"/>
      <c r="E91" s="285"/>
      <c r="F91" s="285"/>
      <c r="G91" s="265"/>
      <c r="H91" s="273"/>
    </row>
    <row r="92" spans="2:8" ht="12.75">
      <c r="B92" s="285"/>
      <c r="C92" s="261"/>
      <c r="D92" s="111" t="s">
        <v>196</v>
      </c>
      <c r="E92" s="111"/>
      <c r="F92" s="111"/>
      <c r="G92" s="265">
        <v>30</v>
      </c>
      <c r="H92" s="271">
        <f>H90+TIME(0,G90,0)</f>
        <v>0.6249999999999997</v>
      </c>
    </row>
    <row r="93" spans="2:8" s="9" customFormat="1" ht="15">
      <c r="B93" s="286"/>
      <c r="C93" s="8"/>
      <c r="D93" s="10"/>
      <c r="E93" s="10"/>
      <c r="F93" s="10"/>
      <c r="G93" s="11"/>
      <c r="H93" s="287"/>
    </row>
    <row r="94" s="289" customFormat="1" ht="15.75">
      <c r="B94" s="288" t="s">
        <v>496</v>
      </c>
    </row>
    <row r="95" s="9" customFormat="1" ht="14.25" customHeight="1">
      <c r="B95" s="290"/>
    </row>
    <row r="96" spans="2:8" s="9" customFormat="1" ht="15">
      <c r="B96" s="291" t="s">
        <v>155</v>
      </c>
      <c r="C96" s="8" t="s">
        <v>34</v>
      </c>
      <c r="D96" s="292" t="s">
        <v>221</v>
      </c>
      <c r="E96" s="10" t="s">
        <v>35</v>
      </c>
      <c r="F96" s="10" t="s">
        <v>36</v>
      </c>
      <c r="G96" s="11">
        <v>1</v>
      </c>
      <c r="H96" s="271">
        <f>H92+TIME(0,G92,0)</f>
        <v>0.645833333333333</v>
      </c>
    </row>
    <row r="97" spans="2:8" s="9" customFormat="1" ht="15">
      <c r="B97" s="10">
        <v>1.1</v>
      </c>
      <c r="C97" s="8" t="s">
        <v>34</v>
      </c>
      <c r="D97" s="13" t="s">
        <v>459</v>
      </c>
      <c r="E97" s="10" t="s">
        <v>35</v>
      </c>
      <c r="F97" s="10" t="s">
        <v>472</v>
      </c>
      <c r="G97" s="11">
        <v>1</v>
      </c>
      <c r="H97" s="12">
        <f>H96+TIME(0,G96,0)</f>
        <v>0.6465277777777775</v>
      </c>
    </row>
    <row r="98" spans="2:8" s="9" customFormat="1" ht="15">
      <c r="B98" s="10">
        <v>1.2</v>
      </c>
      <c r="C98" s="8" t="s">
        <v>34</v>
      </c>
      <c r="D98" s="263" t="s">
        <v>164</v>
      </c>
      <c r="E98" s="10" t="s">
        <v>35</v>
      </c>
      <c r="F98" s="10" t="s">
        <v>36</v>
      </c>
      <c r="G98" s="11">
        <v>2</v>
      </c>
      <c r="H98" s="12">
        <f>H97+TIME(0,G97,0)</f>
        <v>0.6472222222222219</v>
      </c>
    </row>
    <row r="99" spans="2:8" s="9" customFormat="1" ht="15">
      <c r="B99" s="17" t="s">
        <v>158</v>
      </c>
      <c r="C99" s="10" t="s">
        <v>166</v>
      </c>
      <c r="D99" s="16" t="s">
        <v>497</v>
      </c>
      <c r="E99" s="10" t="s">
        <v>35</v>
      </c>
      <c r="F99" s="16" t="s">
        <v>36</v>
      </c>
      <c r="G99" s="11">
        <v>26</v>
      </c>
      <c r="H99" s="12">
        <f>H98+TIME(0,G98,0)</f>
        <v>0.6486111111111108</v>
      </c>
    </row>
    <row r="100" spans="2:8" ht="12.75">
      <c r="B100" s="110" t="s">
        <v>498</v>
      </c>
      <c r="C100" s="104" t="s">
        <v>166</v>
      </c>
      <c r="D100" s="267"/>
      <c r="E100" s="104"/>
      <c r="F100" s="7"/>
      <c r="G100" s="105"/>
      <c r="H100" s="106"/>
    </row>
    <row r="101" spans="2:8" s="9" customFormat="1" ht="15">
      <c r="B101" s="17" t="s">
        <v>160</v>
      </c>
      <c r="C101" s="10" t="s">
        <v>166</v>
      </c>
      <c r="D101" s="16" t="s">
        <v>463</v>
      </c>
      <c r="E101" s="10" t="s">
        <v>35</v>
      </c>
      <c r="F101" s="16" t="s">
        <v>36</v>
      </c>
      <c r="G101" s="11">
        <v>0</v>
      </c>
      <c r="H101" s="12">
        <f>H99+TIME(0,G99,0)</f>
        <v>0.6666666666666664</v>
      </c>
    </row>
    <row r="102" spans="2:8" s="9" customFormat="1" ht="15">
      <c r="B102" s="17"/>
      <c r="C102" s="10"/>
      <c r="D102" s="16"/>
      <c r="E102" s="10"/>
      <c r="F102" s="16"/>
      <c r="G102" s="11"/>
      <c r="H102" s="12"/>
    </row>
    <row r="103" spans="2:8" s="9" customFormat="1" ht="15">
      <c r="B103" s="17"/>
      <c r="C103" s="286"/>
      <c r="D103" s="8" t="s">
        <v>552</v>
      </c>
      <c r="E103" s="286"/>
      <c r="F103" s="286"/>
      <c r="G103" s="11"/>
      <c r="H103" s="12">
        <f>H101+TIME(0,G101,0)</f>
        <v>0.6666666666666664</v>
      </c>
    </row>
    <row r="104" s="296" customFormat="1" ht="15"/>
    <row r="105" s="297" customFormat="1" ht="15"/>
    <row r="106" spans="2:8" ht="12.75" customHeight="1">
      <c r="B106" s="591" t="s">
        <v>529</v>
      </c>
      <c r="C106" s="591"/>
      <c r="D106" s="591"/>
      <c r="E106" s="591"/>
      <c r="F106" s="591"/>
      <c r="G106" s="591"/>
      <c r="H106" s="591"/>
    </row>
    <row r="107" spans="2:8" ht="12.75" customHeight="1">
      <c r="B107" s="591" t="s">
        <v>532</v>
      </c>
      <c r="C107" s="591"/>
      <c r="D107" s="591"/>
      <c r="E107" s="591"/>
      <c r="F107" s="591"/>
      <c r="G107" s="591"/>
      <c r="H107" s="591"/>
    </row>
    <row r="108" spans="2:8" ht="17.25" customHeight="1">
      <c r="B108" s="592" t="s">
        <v>130</v>
      </c>
      <c r="C108" s="593"/>
      <c r="D108" s="593"/>
      <c r="E108" s="593"/>
      <c r="F108" s="593"/>
      <c r="G108" s="593"/>
      <c r="H108" s="593"/>
    </row>
    <row r="109" s="9" customFormat="1" ht="15"/>
    <row r="110" spans="2:8" ht="17.25" customHeight="1">
      <c r="B110" s="147"/>
      <c r="C110" s="148"/>
      <c r="D110" s="148"/>
      <c r="E110" s="148"/>
      <c r="F110" s="148"/>
      <c r="G110" s="592" t="s">
        <v>544</v>
      </c>
      <c r="H110" s="592"/>
    </row>
    <row r="111" spans="2:8" s="9" customFormat="1" ht="15">
      <c r="B111" s="10" t="s">
        <v>155</v>
      </c>
      <c r="C111" s="8" t="s">
        <v>34</v>
      </c>
      <c r="D111" s="10" t="s">
        <v>221</v>
      </c>
      <c r="E111" s="10" t="s">
        <v>35</v>
      </c>
      <c r="F111" s="10" t="s">
        <v>36</v>
      </c>
      <c r="G111" s="11">
        <v>1</v>
      </c>
      <c r="H111" s="12">
        <f>TIME(8,0,0)</f>
        <v>0.3333333333333333</v>
      </c>
    </row>
    <row r="112" spans="2:8" s="9" customFormat="1" ht="15">
      <c r="B112" s="10" t="s">
        <v>158</v>
      </c>
      <c r="C112" s="8" t="s">
        <v>34</v>
      </c>
      <c r="D112" s="10" t="s">
        <v>164</v>
      </c>
      <c r="E112" s="10" t="s">
        <v>35</v>
      </c>
      <c r="F112" s="10" t="s">
        <v>36</v>
      </c>
      <c r="G112" s="11">
        <v>5</v>
      </c>
      <c r="H112" s="12">
        <f>H111+TIME(0,G111,0)</f>
        <v>0.33402777777777776</v>
      </c>
    </row>
    <row r="113" spans="2:8" s="9" customFormat="1" ht="15">
      <c r="B113" s="10" t="s">
        <v>160</v>
      </c>
      <c r="C113" s="10" t="s">
        <v>34</v>
      </c>
      <c r="D113" s="10" t="s">
        <v>459</v>
      </c>
      <c r="E113" s="10" t="s">
        <v>35</v>
      </c>
      <c r="F113" s="10" t="s">
        <v>36</v>
      </c>
      <c r="G113" s="11">
        <v>5</v>
      </c>
      <c r="H113" s="12">
        <f>H112+TIME(0,G112,0)</f>
        <v>0.33749999999999997</v>
      </c>
    </row>
    <row r="114" spans="2:8" s="24" customFormat="1" ht="15">
      <c r="B114" s="22">
        <v>3.1</v>
      </c>
      <c r="C114" s="22" t="s">
        <v>34</v>
      </c>
      <c r="D114" s="33" t="s">
        <v>609</v>
      </c>
      <c r="E114" s="22" t="s">
        <v>35</v>
      </c>
      <c r="F114" s="34" t="s">
        <v>561</v>
      </c>
      <c r="G114" s="11"/>
      <c r="H114" s="12"/>
    </row>
    <row r="115" spans="2:8" s="24" customFormat="1" ht="15">
      <c r="B115" s="22">
        <v>3.2</v>
      </c>
      <c r="C115" s="22" t="s">
        <v>34</v>
      </c>
      <c r="D115" s="33" t="s">
        <v>610</v>
      </c>
      <c r="E115" s="22" t="s">
        <v>35</v>
      </c>
      <c r="F115" s="34" t="s">
        <v>55</v>
      </c>
      <c r="G115" s="11"/>
      <c r="H115" s="12"/>
    </row>
    <row r="116" spans="2:8" s="24" customFormat="1" ht="15">
      <c r="B116" s="22">
        <v>3.3</v>
      </c>
      <c r="C116" s="22" t="s">
        <v>34</v>
      </c>
      <c r="D116" s="33" t="s">
        <v>611</v>
      </c>
      <c r="E116" s="22" t="s">
        <v>35</v>
      </c>
      <c r="F116" s="34" t="s">
        <v>55</v>
      </c>
      <c r="G116" s="11"/>
      <c r="H116" s="12"/>
    </row>
    <row r="117" spans="2:8" s="24" customFormat="1" ht="15">
      <c r="B117" s="22">
        <v>3.4</v>
      </c>
      <c r="C117" s="22" t="s">
        <v>34</v>
      </c>
      <c r="D117" s="33" t="s">
        <v>612</v>
      </c>
      <c r="E117" s="22" t="s">
        <v>35</v>
      </c>
      <c r="F117" s="34" t="s">
        <v>36</v>
      </c>
      <c r="G117" s="11"/>
      <c r="H117" s="12"/>
    </row>
    <row r="118" spans="2:8" s="9" customFormat="1" ht="15">
      <c r="B118" s="10"/>
      <c r="C118" s="10" t="s">
        <v>415</v>
      </c>
      <c r="D118" s="10"/>
      <c r="E118" s="10"/>
      <c r="F118" s="10"/>
      <c r="G118" s="11"/>
      <c r="H118" s="12"/>
    </row>
    <row r="119" spans="2:8" s="9" customFormat="1" ht="15">
      <c r="B119" s="17" t="s">
        <v>499</v>
      </c>
      <c r="C119" s="10" t="s">
        <v>170</v>
      </c>
      <c r="D119" s="8" t="s">
        <v>500</v>
      </c>
      <c r="E119" s="10" t="s">
        <v>37</v>
      </c>
      <c r="F119" s="10" t="s">
        <v>453</v>
      </c>
      <c r="G119" s="11">
        <v>5</v>
      </c>
      <c r="H119" s="12">
        <f>H113+TIME(0,G113,0)</f>
        <v>0.3409722222222222</v>
      </c>
    </row>
    <row r="120" spans="2:8" s="9" customFormat="1" ht="15">
      <c r="B120" s="15" t="s">
        <v>501</v>
      </c>
      <c r="C120" s="8" t="s">
        <v>172</v>
      </c>
      <c r="D120" s="14" t="s">
        <v>502</v>
      </c>
      <c r="E120" s="8" t="s">
        <v>37</v>
      </c>
      <c r="F120" s="8" t="s">
        <v>422</v>
      </c>
      <c r="G120" s="8">
        <v>5</v>
      </c>
      <c r="H120" s="12">
        <f>H119+TIME(0,G119,0)</f>
        <v>0.3444444444444444</v>
      </c>
    </row>
    <row r="121" spans="2:8" s="9" customFormat="1" ht="15">
      <c r="B121" s="15" t="s">
        <v>503</v>
      </c>
      <c r="C121" s="8" t="s">
        <v>172</v>
      </c>
      <c r="D121" s="14" t="s">
        <v>504</v>
      </c>
      <c r="E121" s="8" t="s">
        <v>37</v>
      </c>
      <c r="F121" s="8" t="s">
        <v>425</v>
      </c>
      <c r="G121" s="8">
        <v>5</v>
      </c>
      <c r="H121" s="12">
        <f>H120+TIME(0,G120,0)</f>
        <v>0.3479166666666666</v>
      </c>
    </row>
    <row r="122" spans="2:8" s="9" customFormat="1" ht="15">
      <c r="B122" s="15" t="s">
        <v>505</v>
      </c>
      <c r="C122" s="8" t="s">
        <v>172</v>
      </c>
      <c r="D122" s="14" t="s">
        <v>506</v>
      </c>
      <c r="E122" s="8" t="s">
        <v>37</v>
      </c>
      <c r="F122" s="8" t="s">
        <v>427</v>
      </c>
      <c r="G122" s="8">
        <v>5</v>
      </c>
      <c r="H122" s="12">
        <f>H121+TIME(0,G121,0)</f>
        <v>0.3513888888888888</v>
      </c>
    </row>
    <row r="123" spans="2:8" s="9" customFormat="1" ht="15">
      <c r="B123" s="15" t="s">
        <v>507</v>
      </c>
      <c r="C123" s="8" t="s">
        <v>172</v>
      </c>
      <c r="D123" s="14" t="s">
        <v>508</v>
      </c>
      <c r="E123" s="8" t="s">
        <v>37</v>
      </c>
      <c r="F123" s="8" t="s">
        <v>431</v>
      </c>
      <c r="G123" s="8">
        <v>5</v>
      </c>
      <c r="H123" s="12">
        <f>H122+TIME(0,G122,0)</f>
        <v>0.354861111111111</v>
      </c>
    </row>
    <row r="124" spans="2:8" s="9" customFormat="1" ht="15">
      <c r="B124" s="15" t="s">
        <v>509</v>
      </c>
      <c r="C124" s="8" t="s">
        <v>172</v>
      </c>
      <c r="D124" s="14" t="s">
        <v>510</v>
      </c>
      <c r="E124" s="8" t="s">
        <v>37</v>
      </c>
      <c r="F124" s="8" t="s">
        <v>434</v>
      </c>
      <c r="G124" s="8">
        <v>5</v>
      </c>
      <c r="H124" s="12">
        <f aca="true" t="shared" si="3" ref="H124:H130">H123+TIME(0,G123,0)</f>
        <v>0.3583333333333332</v>
      </c>
    </row>
    <row r="125" spans="2:8" s="24" customFormat="1" ht="15">
      <c r="B125" s="25" t="s">
        <v>511</v>
      </c>
      <c r="C125" s="8" t="s">
        <v>172</v>
      </c>
      <c r="D125" s="14" t="s">
        <v>554</v>
      </c>
      <c r="E125" s="8" t="s">
        <v>37</v>
      </c>
      <c r="F125" s="8" t="s">
        <v>437</v>
      </c>
      <c r="G125" s="8">
        <v>5</v>
      </c>
      <c r="H125" s="12">
        <f t="shared" si="3"/>
        <v>0.36180555555555544</v>
      </c>
    </row>
    <row r="126" spans="2:8" s="24" customFormat="1" ht="15">
      <c r="B126" s="25" t="s">
        <v>512</v>
      </c>
      <c r="C126" s="8" t="s">
        <v>172</v>
      </c>
      <c r="D126" s="14" t="s">
        <v>555</v>
      </c>
      <c r="E126" s="8" t="s">
        <v>37</v>
      </c>
      <c r="F126" s="8" t="s">
        <v>428</v>
      </c>
      <c r="G126" s="8">
        <v>5</v>
      </c>
      <c r="H126" s="12">
        <f>H125+TIME(0,G125,0)</f>
        <v>0.36527777777777765</v>
      </c>
    </row>
    <row r="127" spans="2:8" s="24" customFormat="1" ht="15">
      <c r="B127" s="25" t="s">
        <v>514</v>
      </c>
      <c r="C127" s="8" t="s">
        <v>172</v>
      </c>
      <c r="D127" s="14" t="s">
        <v>513</v>
      </c>
      <c r="E127" s="8" t="s">
        <v>37</v>
      </c>
      <c r="F127" s="8" t="s">
        <v>440</v>
      </c>
      <c r="G127" s="8">
        <v>5</v>
      </c>
      <c r="H127" s="12">
        <f>H126+TIME(0,G126,0)</f>
        <v>0.36874999999999986</v>
      </c>
    </row>
    <row r="128" spans="2:8" s="9" customFormat="1" ht="15">
      <c r="B128" s="15" t="s">
        <v>515</v>
      </c>
      <c r="C128" s="8" t="s">
        <v>172</v>
      </c>
      <c r="D128" s="14" t="s">
        <v>556</v>
      </c>
      <c r="E128" s="8" t="s">
        <v>37</v>
      </c>
      <c r="F128" s="7" t="s">
        <v>442</v>
      </c>
      <c r="G128" s="8">
        <v>5</v>
      </c>
      <c r="H128" s="12">
        <f t="shared" si="3"/>
        <v>0.37222222222222207</v>
      </c>
    </row>
    <row r="129" spans="2:8" s="9" customFormat="1" ht="15">
      <c r="B129" s="15" t="s">
        <v>516</v>
      </c>
      <c r="C129" s="8" t="s">
        <v>172</v>
      </c>
      <c r="D129" s="14" t="s">
        <v>557</v>
      </c>
      <c r="E129" s="8" t="s">
        <v>37</v>
      </c>
      <c r="F129" s="8" t="s">
        <v>444</v>
      </c>
      <c r="G129" s="8">
        <v>5</v>
      </c>
      <c r="H129" s="12">
        <f t="shared" si="3"/>
        <v>0.3756944444444443</v>
      </c>
    </row>
    <row r="130" spans="2:8" s="9" customFormat="1" ht="15">
      <c r="B130" s="15" t="s">
        <v>553</v>
      </c>
      <c r="C130" s="8" t="s">
        <v>172</v>
      </c>
      <c r="D130" s="14" t="s">
        <v>562</v>
      </c>
      <c r="E130" s="8" t="s">
        <v>37</v>
      </c>
      <c r="F130" s="22" t="s">
        <v>36</v>
      </c>
      <c r="G130" s="8">
        <v>5</v>
      </c>
      <c r="H130" s="12">
        <f t="shared" si="3"/>
        <v>0.3791666666666665</v>
      </c>
    </row>
    <row r="131" spans="2:8" s="9" customFormat="1" ht="15">
      <c r="B131" s="17" t="s">
        <v>211</v>
      </c>
      <c r="C131" s="10" t="s">
        <v>170</v>
      </c>
      <c r="D131" s="16" t="s">
        <v>269</v>
      </c>
      <c r="E131" s="10" t="s">
        <v>35</v>
      </c>
      <c r="F131" s="10" t="s">
        <v>36</v>
      </c>
      <c r="G131" s="11">
        <v>50</v>
      </c>
      <c r="H131" s="12">
        <f>H129+TIME(0,G129,0)</f>
        <v>0.3791666666666665</v>
      </c>
    </row>
    <row r="132" spans="2:8" s="24" customFormat="1" ht="15">
      <c r="B132" s="22">
        <v>5.1</v>
      </c>
      <c r="C132" s="22" t="s">
        <v>170</v>
      </c>
      <c r="D132" s="23" t="s">
        <v>517</v>
      </c>
      <c r="E132" s="22" t="s">
        <v>35</v>
      </c>
      <c r="F132" s="8" t="s">
        <v>422</v>
      </c>
      <c r="G132" s="11"/>
      <c r="H132" s="12"/>
    </row>
    <row r="133" spans="2:8" s="24" customFormat="1" ht="15">
      <c r="B133" s="22">
        <v>5.2</v>
      </c>
      <c r="C133" s="22" t="s">
        <v>170</v>
      </c>
      <c r="D133" s="23" t="s">
        <v>518</v>
      </c>
      <c r="E133" s="22" t="s">
        <v>35</v>
      </c>
      <c r="F133" s="8" t="s">
        <v>425</v>
      </c>
      <c r="G133" s="11"/>
      <c r="H133" s="12"/>
    </row>
    <row r="134" spans="2:8" s="24" customFormat="1" ht="15">
      <c r="B134" s="22">
        <v>5.3</v>
      </c>
      <c r="C134" s="22" t="s">
        <v>170</v>
      </c>
      <c r="D134" s="23" t="s">
        <v>519</v>
      </c>
      <c r="E134" s="22" t="s">
        <v>35</v>
      </c>
      <c r="F134" s="8" t="s">
        <v>427</v>
      </c>
      <c r="G134" s="11"/>
      <c r="H134" s="12"/>
    </row>
    <row r="135" spans="2:8" s="24" customFormat="1" ht="15">
      <c r="B135" s="22">
        <v>5.4</v>
      </c>
      <c r="C135" s="22" t="s">
        <v>170</v>
      </c>
      <c r="D135" s="23" t="s">
        <v>520</v>
      </c>
      <c r="E135" s="22" t="s">
        <v>35</v>
      </c>
      <c r="F135" s="8" t="s">
        <v>431</v>
      </c>
      <c r="G135" s="11"/>
      <c r="H135" s="12"/>
    </row>
    <row r="136" spans="2:8" s="24" customFormat="1" ht="15">
      <c r="B136" s="22">
        <v>5.5</v>
      </c>
      <c r="C136" s="22" t="s">
        <v>170</v>
      </c>
      <c r="D136" s="23" t="s">
        <v>521</v>
      </c>
      <c r="E136" s="22" t="s">
        <v>35</v>
      </c>
      <c r="F136" s="8" t="s">
        <v>434</v>
      </c>
      <c r="G136" s="11"/>
      <c r="H136" s="12"/>
    </row>
    <row r="137" spans="2:8" s="24" customFormat="1" ht="15">
      <c r="B137" s="22">
        <v>5.6</v>
      </c>
      <c r="C137" s="22" t="s">
        <v>170</v>
      </c>
      <c r="D137" s="23" t="s">
        <v>522</v>
      </c>
      <c r="E137" s="22" t="s">
        <v>35</v>
      </c>
      <c r="F137" s="8" t="s">
        <v>437</v>
      </c>
      <c r="G137" s="11"/>
      <c r="H137" s="12"/>
    </row>
    <row r="138" spans="2:8" s="24" customFormat="1" ht="15">
      <c r="B138" s="22">
        <v>5.7</v>
      </c>
      <c r="C138" s="22" t="s">
        <v>170</v>
      </c>
      <c r="D138" s="23" t="s">
        <v>558</v>
      </c>
      <c r="E138" s="22" t="s">
        <v>35</v>
      </c>
      <c r="F138" s="8" t="s">
        <v>428</v>
      </c>
      <c r="G138" s="11"/>
      <c r="H138" s="12"/>
    </row>
    <row r="139" spans="2:8" s="24" customFormat="1" ht="15">
      <c r="B139" s="22">
        <v>5.8</v>
      </c>
      <c r="C139" s="22" t="s">
        <v>170</v>
      </c>
      <c r="D139" s="23" t="s">
        <v>523</v>
      </c>
      <c r="E139" s="22" t="s">
        <v>35</v>
      </c>
      <c r="F139" s="8" t="s">
        <v>440</v>
      </c>
      <c r="G139" s="11"/>
      <c r="H139" s="12"/>
    </row>
    <row r="140" spans="2:8" s="24" customFormat="1" ht="15">
      <c r="B140" s="22">
        <v>5.9</v>
      </c>
      <c r="C140" s="22" t="s">
        <v>170</v>
      </c>
      <c r="D140" s="23" t="s">
        <v>524</v>
      </c>
      <c r="E140" s="22" t="s">
        <v>35</v>
      </c>
      <c r="F140" s="8" t="s">
        <v>442</v>
      </c>
      <c r="G140" s="11"/>
      <c r="H140" s="12"/>
    </row>
    <row r="141" spans="2:8" s="24" customFormat="1" ht="15">
      <c r="B141" s="26">
        <v>5.1</v>
      </c>
      <c r="C141" s="22" t="s">
        <v>170</v>
      </c>
      <c r="D141" s="23" t="s">
        <v>525</v>
      </c>
      <c r="E141" s="22" t="s">
        <v>35</v>
      </c>
      <c r="F141" s="8" t="s">
        <v>444</v>
      </c>
      <c r="G141" s="11"/>
      <c r="H141" s="12"/>
    </row>
    <row r="142" spans="2:8" s="24" customFormat="1" ht="15">
      <c r="B142" s="26">
        <v>5.11</v>
      </c>
      <c r="C142" s="22" t="s">
        <v>170</v>
      </c>
      <c r="D142" s="23"/>
      <c r="E142" s="22"/>
      <c r="F142" s="8"/>
      <c r="G142" s="11"/>
      <c r="H142" s="12"/>
    </row>
    <row r="143" spans="2:8" s="9" customFormat="1" ht="15">
      <c r="B143" s="17" t="s">
        <v>526</v>
      </c>
      <c r="C143" s="10" t="s">
        <v>170</v>
      </c>
      <c r="D143" s="8" t="s">
        <v>288</v>
      </c>
      <c r="E143" s="10" t="s">
        <v>35</v>
      </c>
      <c r="F143" s="10" t="s">
        <v>36</v>
      </c>
      <c r="G143" s="11">
        <v>50</v>
      </c>
      <c r="H143" s="12">
        <f>H131+TIME(0,G131,0)</f>
        <v>0.4138888888888887</v>
      </c>
    </row>
    <row r="144" spans="2:8" s="24" customFormat="1" ht="15">
      <c r="B144" s="22">
        <v>6.1</v>
      </c>
      <c r="C144" s="22" t="s">
        <v>170</v>
      </c>
      <c r="D144" s="23" t="s">
        <v>517</v>
      </c>
      <c r="E144" s="22" t="s">
        <v>35</v>
      </c>
      <c r="F144" s="8" t="s">
        <v>422</v>
      </c>
      <c r="G144" s="11"/>
      <c r="H144" s="12"/>
    </row>
    <row r="145" spans="2:8" s="24" customFormat="1" ht="15">
      <c r="B145" s="22">
        <v>6.2</v>
      </c>
      <c r="C145" s="22" t="s">
        <v>170</v>
      </c>
      <c r="D145" s="23" t="s">
        <v>518</v>
      </c>
      <c r="E145" s="22" t="s">
        <v>35</v>
      </c>
      <c r="F145" s="8" t="s">
        <v>425</v>
      </c>
      <c r="G145" s="11"/>
      <c r="H145" s="12"/>
    </row>
    <row r="146" spans="2:8" s="24" customFormat="1" ht="15">
      <c r="B146" s="22">
        <v>6.3</v>
      </c>
      <c r="C146" s="22" t="s">
        <v>170</v>
      </c>
      <c r="D146" s="23" t="s">
        <v>519</v>
      </c>
      <c r="E146" s="22" t="s">
        <v>35</v>
      </c>
      <c r="F146" s="8" t="s">
        <v>427</v>
      </c>
      <c r="G146" s="11"/>
      <c r="H146" s="12"/>
    </row>
    <row r="147" spans="2:8" s="24" customFormat="1" ht="15">
      <c r="B147" s="22">
        <v>6.4</v>
      </c>
      <c r="C147" s="22" t="s">
        <v>170</v>
      </c>
      <c r="D147" s="23" t="s">
        <v>520</v>
      </c>
      <c r="E147" s="22" t="s">
        <v>35</v>
      </c>
      <c r="F147" s="8" t="s">
        <v>431</v>
      </c>
      <c r="G147" s="11"/>
      <c r="H147" s="12"/>
    </row>
    <row r="148" spans="2:8" s="24" customFormat="1" ht="15">
      <c r="B148" s="22">
        <v>6.5</v>
      </c>
      <c r="C148" s="22" t="s">
        <v>170</v>
      </c>
      <c r="D148" s="23" t="s">
        <v>521</v>
      </c>
      <c r="E148" s="22" t="s">
        <v>35</v>
      </c>
      <c r="F148" s="8" t="s">
        <v>434</v>
      </c>
      <c r="G148" s="11"/>
      <c r="H148" s="12"/>
    </row>
    <row r="149" spans="2:8" s="24" customFormat="1" ht="15">
      <c r="B149" s="22">
        <v>6.6</v>
      </c>
      <c r="C149" s="22" t="s">
        <v>170</v>
      </c>
      <c r="D149" s="23" t="s">
        <v>522</v>
      </c>
      <c r="E149" s="22" t="s">
        <v>35</v>
      </c>
      <c r="F149" s="8" t="s">
        <v>437</v>
      </c>
      <c r="G149" s="11"/>
      <c r="H149" s="12"/>
    </row>
    <row r="150" spans="2:8" s="24" customFormat="1" ht="15">
      <c r="B150" s="22">
        <v>6.7</v>
      </c>
      <c r="C150" s="22" t="s">
        <v>170</v>
      </c>
      <c r="D150" s="23" t="s">
        <v>558</v>
      </c>
      <c r="E150" s="22" t="s">
        <v>35</v>
      </c>
      <c r="F150" s="8" t="s">
        <v>428</v>
      </c>
      <c r="G150" s="11"/>
      <c r="H150" s="12"/>
    </row>
    <row r="151" spans="2:8" s="24" customFormat="1" ht="15">
      <c r="B151" s="22">
        <v>6.8</v>
      </c>
      <c r="C151" s="22" t="s">
        <v>170</v>
      </c>
      <c r="D151" s="23" t="s">
        <v>523</v>
      </c>
      <c r="E151" s="22" t="s">
        <v>35</v>
      </c>
      <c r="F151" s="8" t="s">
        <v>440</v>
      </c>
      <c r="G151" s="11"/>
      <c r="H151" s="12"/>
    </row>
    <row r="152" spans="2:8" s="24" customFormat="1" ht="15">
      <c r="B152" s="22">
        <v>6.9</v>
      </c>
      <c r="C152" s="22" t="s">
        <v>170</v>
      </c>
      <c r="D152" s="23" t="s">
        <v>524</v>
      </c>
      <c r="E152" s="22" t="s">
        <v>35</v>
      </c>
      <c r="F152" s="8" t="s">
        <v>442</v>
      </c>
      <c r="G152" s="11"/>
      <c r="H152" s="12"/>
    </row>
    <row r="153" spans="2:8" s="24" customFormat="1" ht="15">
      <c r="B153" s="26">
        <v>6.1</v>
      </c>
      <c r="C153" s="22" t="s">
        <v>170</v>
      </c>
      <c r="D153" s="23" t="s">
        <v>525</v>
      </c>
      <c r="E153" s="22" t="s">
        <v>35</v>
      </c>
      <c r="F153" s="8" t="s">
        <v>444</v>
      </c>
      <c r="G153" s="11"/>
      <c r="H153" s="12"/>
    </row>
    <row r="154" spans="2:8" s="39" customFormat="1" ht="15">
      <c r="B154" s="35">
        <v>6.11</v>
      </c>
      <c r="C154" s="10" t="s">
        <v>170</v>
      </c>
      <c r="D154" s="13"/>
      <c r="E154" s="10"/>
      <c r="F154" s="36"/>
      <c r="G154" s="37"/>
      <c r="H154" s="38"/>
    </row>
    <row r="155" spans="2:8" s="9" customFormat="1" ht="15">
      <c r="B155" s="17" t="s">
        <v>559</v>
      </c>
      <c r="C155" s="10" t="s">
        <v>170</v>
      </c>
      <c r="D155" s="16" t="s">
        <v>527</v>
      </c>
      <c r="E155" s="10" t="s">
        <v>35</v>
      </c>
      <c r="F155" s="10" t="s">
        <v>36</v>
      </c>
      <c r="G155" s="11">
        <v>74</v>
      </c>
      <c r="H155" s="12">
        <f>H143+TIME(0,G143,0)</f>
        <v>0.4486111111111109</v>
      </c>
    </row>
    <row r="156" spans="2:8" s="9" customFormat="1" ht="15">
      <c r="B156" s="17" t="s">
        <v>560</v>
      </c>
      <c r="C156" s="10" t="s">
        <v>166</v>
      </c>
      <c r="D156" s="16" t="s">
        <v>528</v>
      </c>
      <c r="E156" s="10" t="s">
        <v>35</v>
      </c>
      <c r="F156" s="10" t="s">
        <v>36</v>
      </c>
      <c r="G156" s="11">
        <v>1</v>
      </c>
      <c r="H156" s="12">
        <f>H155+TIME(0,G155,0)</f>
        <v>0.4999999999999998</v>
      </c>
    </row>
    <row r="157" spans="2:8" s="9" customFormat="1" ht="15">
      <c r="B157" s="17"/>
      <c r="C157" s="10"/>
      <c r="D157" s="8"/>
      <c r="E157" s="10"/>
      <c r="F157" s="8"/>
      <c r="G157" s="11"/>
      <c r="H157" s="12"/>
    </row>
    <row r="158" spans="2:8" s="9" customFormat="1" ht="15">
      <c r="B158" s="17" t="s">
        <v>32</v>
      </c>
      <c r="C158" s="10" t="s">
        <v>32</v>
      </c>
      <c r="D158" s="8" t="s">
        <v>215</v>
      </c>
      <c r="E158" s="10" t="s">
        <v>32</v>
      </c>
      <c r="F158" s="8"/>
      <c r="G158" s="11" t="s">
        <v>32</v>
      </c>
      <c r="H158" s="12" t="s">
        <v>32</v>
      </c>
    </row>
    <row r="159" spans="2:5" s="9" customFormat="1" ht="15">
      <c r="B159" s="10"/>
      <c r="C159" s="8"/>
      <c r="D159" s="8" t="s">
        <v>216</v>
      </c>
      <c r="E159" s="8"/>
    </row>
    <row r="160" spans="2:5" s="9" customFormat="1" ht="15">
      <c r="B160" s="10" t="s">
        <v>464</v>
      </c>
      <c r="C160" s="8"/>
      <c r="D160" s="8"/>
      <c r="E160" s="8"/>
    </row>
    <row r="161" spans="2:4" s="9" customFormat="1" ht="15">
      <c r="B161" s="10" t="s">
        <v>465</v>
      </c>
      <c r="C161" s="8"/>
      <c r="D161" s="8"/>
    </row>
    <row r="162" spans="2:4" s="9" customFormat="1" ht="15">
      <c r="B162" s="10" t="s">
        <v>466</v>
      </c>
      <c r="C162" s="8"/>
      <c r="D162" s="8"/>
    </row>
    <row r="163" spans="2:4" s="9" customFormat="1" ht="15">
      <c r="B163" s="10" t="s">
        <v>467</v>
      </c>
      <c r="C163" s="8"/>
      <c r="D163" s="8"/>
    </row>
    <row r="164" s="9" customFormat="1" ht="15"/>
    <row r="165" s="9" customFormat="1" ht="15"/>
  </sheetData>
  <mergeCells count="12">
    <mergeCell ref="B106:H106"/>
    <mergeCell ref="G52:H52"/>
    <mergeCell ref="G110:H110"/>
    <mergeCell ref="B107:H107"/>
    <mergeCell ref="B108:H108"/>
    <mergeCell ref="B50:H50"/>
    <mergeCell ref="B51:H51"/>
    <mergeCell ref="B2:H2"/>
    <mergeCell ref="B3:H3"/>
    <mergeCell ref="B4:H4"/>
    <mergeCell ref="B49:H49"/>
    <mergeCell ref="G5:H5"/>
  </mergeCells>
  <printOptions/>
  <pageMargins left="0.5" right="0.25" top="1.25" bottom="1.25" header="0.5" footer="0.5"/>
  <pageSetup fitToHeight="0" fitToWidth="1" horizontalDpi="300" verticalDpi="300" orientation="portrait" scale="75" r:id="rId1"/>
  <rowBreaks count="2" manualBreakCount="2">
    <brk id="47" min="1" max="7" man="1"/>
    <brk id="104" min="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3" max="3" width="72.28125" style="0" customWidth="1"/>
    <col min="4" max="4" width="9.140625" style="0" hidden="1" customWidth="1"/>
    <col min="6" max="6" width="9.28125" style="0" bestFit="1" customWidth="1"/>
    <col min="7" max="7" width="14.00390625" style="0" bestFit="1" customWidth="1"/>
  </cols>
  <sheetData>
    <row r="2" spans="1:9" ht="15.75">
      <c r="A2" s="591" t="s">
        <v>593</v>
      </c>
      <c r="B2" s="591"/>
      <c r="C2" s="591"/>
      <c r="D2" s="591"/>
      <c r="E2" s="591"/>
      <c r="F2" s="591"/>
      <c r="G2" s="591"/>
      <c r="H2" s="102"/>
      <c r="I2" s="102"/>
    </row>
    <row r="3" spans="1:9" ht="15.75">
      <c r="A3" s="595" t="s">
        <v>376</v>
      </c>
      <c r="B3" s="591"/>
      <c r="C3" s="591"/>
      <c r="D3" s="591"/>
      <c r="E3" s="591"/>
      <c r="F3" s="591"/>
      <c r="G3" s="591"/>
      <c r="H3" s="102"/>
      <c r="I3" s="102"/>
    </row>
    <row r="4" spans="1:9" ht="15.75">
      <c r="A4" s="592"/>
      <c r="B4" s="593"/>
      <c r="C4" s="593"/>
      <c r="D4" s="593"/>
      <c r="E4" s="593"/>
      <c r="F4" s="593"/>
      <c r="G4" s="593"/>
      <c r="H4" s="102"/>
      <c r="I4" s="102"/>
    </row>
    <row r="5" spans="1:9" ht="15.75">
      <c r="A5" s="103"/>
      <c r="B5" s="103"/>
      <c r="C5" s="595" t="s">
        <v>303</v>
      </c>
      <c r="D5" s="596"/>
      <c r="E5" s="596"/>
      <c r="F5" s="596"/>
      <c r="G5" s="596"/>
      <c r="H5" s="596"/>
      <c r="I5" s="596"/>
    </row>
    <row r="6" spans="1:9" ht="12.75">
      <c r="A6" s="104" t="s">
        <v>155</v>
      </c>
      <c r="B6" s="103" t="s">
        <v>34</v>
      </c>
      <c r="C6" s="104" t="s">
        <v>377</v>
      </c>
      <c r="D6" s="104" t="s">
        <v>35</v>
      </c>
      <c r="E6" s="104" t="s">
        <v>378</v>
      </c>
      <c r="F6" s="105">
        <v>1</v>
      </c>
      <c r="G6" s="106">
        <f>TIME(15,30,0)</f>
        <v>0.6458333333333334</v>
      </c>
      <c r="H6" s="102"/>
      <c r="I6" s="102"/>
    </row>
    <row r="7" spans="1:9" ht="12.75">
      <c r="A7" s="107" t="s">
        <v>158</v>
      </c>
      <c r="B7" s="103" t="s">
        <v>34</v>
      </c>
      <c r="C7" s="103" t="s">
        <v>159</v>
      </c>
      <c r="D7" s="104" t="s">
        <v>35</v>
      </c>
      <c r="E7" s="104" t="s">
        <v>378</v>
      </c>
      <c r="F7" s="105">
        <v>5</v>
      </c>
      <c r="G7" s="106">
        <f aca="true" t="shared" si="0" ref="G7:G14">G6+TIME(0,F6,0)</f>
        <v>0.6465277777777778</v>
      </c>
      <c r="H7" s="102"/>
      <c r="I7" s="102"/>
    </row>
    <row r="8" spans="1:9" ht="12.75">
      <c r="A8" s="107" t="s">
        <v>160</v>
      </c>
      <c r="B8" s="103" t="s">
        <v>34</v>
      </c>
      <c r="C8" s="7" t="s">
        <v>161</v>
      </c>
      <c r="D8" s="104" t="s">
        <v>35</v>
      </c>
      <c r="E8" s="104" t="s">
        <v>378</v>
      </c>
      <c r="F8" s="105">
        <v>5</v>
      </c>
      <c r="G8" s="106">
        <f t="shared" si="0"/>
        <v>0.65</v>
      </c>
      <c r="H8" s="102"/>
      <c r="I8" s="102"/>
    </row>
    <row r="9" spans="1:9" ht="12.75">
      <c r="A9" s="107" t="s">
        <v>162</v>
      </c>
      <c r="B9" s="103" t="s">
        <v>34</v>
      </c>
      <c r="C9" s="108" t="s">
        <v>163</v>
      </c>
      <c r="D9" s="104" t="s">
        <v>35</v>
      </c>
      <c r="E9" s="104" t="s">
        <v>378</v>
      </c>
      <c r="F9" s="105">
        <v>5</v>
      </c>
      <c r="G9" s="106">
        <f t="shared" si="0"/>
        <v>0.6534722222222222</v>
      </c>
      <c r="H9" s="102"/>
      <c r="I9" s="102"/>
    </row>
    <row r="10" spans="1:9" ht="12.75">
      <c r="A10" s="109">
        <v>6</v>
      </c>
      <c r="B10" s="102" t="s">
        <v>34</v>
      </c>
      <c r="C10" s="104" t="s">
        <v>164</v>
      </c>
      <c r="D10" s="104" t="s">
        <v>35</v>
      </c>
      <c r="E10" s="104" t="s">
        <v>378</v>
      </c>
      <c r="F10" s="105">
        <v>5</v>
      </c>
      <c r="G10" s="106">
        <f t="shared" si="0"/>
        <v>0.6569444444444444</v>
      </c>
      <c r="H10" s="102"/>
      <c r="I10" s="102"/>
    </row>
    <row r="11" spans="1:9" ht="12.75">
      <c r="A11" s="110" t="s">
        <v>165</v>
      </c>
      <c r="B11" s="104" t="s">
        <v>166</v>
      </c>
      <c r="C11" s="7" t="s">
        <v>167</v>
      </c>
      <c r="D11" s="104" t="s">
        <v>35</v>
      </c>
      <c r="E11" s="104" t="s">
        <v>378</v>
      </c>
      <c r="F11" s="105">
        <v>5</v>
      </c>
      <c r="G11" s="106">
        <f t="shared" si="0"/>
        <v>0.6604166666666667</v>
      </c>
      <c r="H11" s="102"/>
      <c r="I11" s="102"/>
    </row>
    <row r="12" spans="1:9" ht="12.75">
      <c r="A12" s="110" t="s">
        <v>169</v>
      </c>
      <c r="B12" s="104" t="s">
        <v>170</v>
      </c>
      <c r="C12" s="103" t="s">
        <v>171</v>
      </c>
      <c r="D12" s="104" t="s">
        <v>35</v>
      </c>
      <c r="E12" s="104" t="s">
        <v>378</v>
      </c>
      <c r="F12" s="105">
        <v>3</v>
      </c>
      <c r="G12" s="106">
        <f t="shared" si="0"/>
        <v>0.6638888888888889</v>
      </c>
      <c r="H12" s="102"/>
      <c r="I12" s="102"/>
    </row>
    <row r="13" spans="1:7" ht="12.75">
      <c r="A13" s="111">
        <v>8</v>
      </c>
      <c r="B13" s="104" t="s">
        <v>172</v>
      </c>
      <c r="C13" s="111" t="s">
        <v>379</v>
      </c>
      <c r="D13" s="104" t="s">
        <v>35</v>
      </c>
      <c r="E13" s="104" t="s">
        <v>378</v>
      </c>
      <c r="F13" s="105">
        <v>10</v>
      </c>
      <c r="G13" s="106">
        <f t="shared" si="0"/>
        <v>0.6659722222222222</v>
      </c>
    </row>
    <row r="14" spans="1:9" ht="12.75">
      <c r="A14" s="110" t="s">
        <v>174</v>
      </c>
      <c r="B14" s="104" t="s">
        <v>170</v>
      </c>
      <c r="C14" s="112" t="s">
        <v>380</v>
      </c>
      <c r="D14" s="104" t="s">
        <v>35</v>
      </c>
      <c r="E14" s="104" t="s">
        <v>378</v>
      </c>
      <c r="F14" s="105">
        <v>20</v>
      </c>
      <c r="G14" s="106">
        <f t="shared" si="0"/>
        <v>0.6729166666666666</v>
      </c>
      <c r="H14" s="102"/>
      <c r="I14" s="102"/>
    </row>
    <row r="15" spans="1:9" ht="12.75">
      <c r="A15" s="110"/>
      <c r="B15" s="104"/>
      <c r="C15" s="103" t="s">
        <v>196</v>
      </c>
      <c r="D15" s="104"/>
      <c r="E15" s="104"/>
      <c r="F15" s="105"/>
      <c r="G15" s="106">
        <v>0.7291666666666666</v>
      </c>
      <c r="H15" s="102"/>
      <c r="I15" s="102"/>
    </row>
    <row r="16" spans="1:9" ht="12.75">
      <c r="A16" s="110"/>
      <c r="B16" s="104"/>
      <c r="C16" s="103"/>
      <c r="D16" s="104"/>
      <c r="E16" s="104"/>
      <c r="F16" s="105"/>
      <c r="G16" s="106"/>
      <c r="H16" s="102"/>
      <c r="I16" s="102"/>
    </row>
    <row r="17" spans="1:9" ht="15.75">
      <c r="A17" s="594" t="s">
        <v>304</v>
      </c>
      <c r="B17" s="594"/>
      <c r="C17" s="594"/>
      <c r="D17" s="594"/>
      <c r="E17" s="594"/>
      <c r="H17" s="102"/>
      <c r="I17" s="102"/>
    </row>
    <row r="18" spans="1:9" ht="15.75">
      <c r="A18" s="110" t="s">
        <v>381</v>
      </c>
      <c r="B18" s="104" t="s">
        <v>170</v>
      </c>
      <c r="C18" s="121" t="s">
        <v>382</v>
      </c>
      <c r="E18" s="261" t="s">
        <v>383</v>
      </c>
      <c r="G18" s="262" t="s">
        <v>384</v>
      </c>
      <c r="H18" s="102"/>
      <c r="I18" s="102"/>
    </row>
    <row r="19" spans="1:9" ht="12.75">
      <c r="A19" s="113"/>
      <c r="B19" s="104"/>
      <c r="C19" s="103" t="s">
        <v>182</v>
      </c>
      <c r="D19" s="104"/>
      <c r="E19" s="104"/>
      <c r="F19" s="105"/>
      <c r="G19" s="106">
        <v>0.8958333333333334</v>
      </c>
      <c r="H19" s="102"/>
      <c r="I19" s="102"/>
    </row>
    <row r="20" spans="1:9" ht="12.75">
      <c r="A20" s="114"/>
      <c r="B20" s="104"/>
      <c r="C20" s="103"/>
      <c r="D20" s="104"/>
      <c r="E20" s="104"/>
      <c r="F20" s="105"/>
      <c r="G20" s="106"/>
      <c r="H20" s="102"/>
      <c r="I20" s="102"/>
    </row>
    <row r="21" spans="1:7" ht="15.75">
      <c r="A21" s="594" t="s">
        <v>385</v>
      </c>
      <c r="B21" s="594"/>
      <c r="C21" s="594"/>
      <c r="D21" s="594"/>
      <c r="E21" s="594"/>
      <c r="F21" s="146"/>
      <c r="G21" s="146"/>
    </row>
    <row r="22" spans="1:9" ht="12.75">
      <c r="A22" s="110" t="s">
        <v>185</v>
      </c>
      <c r="B22" s="104" t="s">
        <v>170</v>
      </c>
      <c r="C22" s="112" t="s">
        <v>380</v>
      </c>
      <c r="D22" s="104" t="s">
        <v>35</v>
      </c>
      <c r="E22" s="261" t="s">
        <v>383</v>
      </c>
      <c r="F22" s="105"/>
      <c r="G22" s="106">
        <v>0.4375</v>
      </c>
      <c r="H22" s="102"/>
      <c r="I22" s="102"/>
    </row>
    <row r="23" spans="1:9" ht="12.75">
      <c r="A23" s="110"/>
      <c r="B23" s="104"/>
      <c r="C23" s="112" t="s">
        <v>196</v>
      </c>
      <c r="D23" s="104"/>
      <c r="E23" s="104"/>
      <c r="F23" s="105"/>
      <c r="G23" s="106">
        <v>0.5</v>
      </c>
      <c r="H23" s="102"/>
      <c r="I23" s="102"/>
    </row>
    <row r="24" spans="1:9" ht="12.75">
      <c r="A24" s="110"/>
      <c r="B24" s="104"/>
      <c r="C24" s="112"/>
      <c r="D24" s="104"/>
      <c r="E24" s="104"/>
      <c r="F24" s="105"/>
      <c r="G24" s="106"/>
      <c r="H24" s="102"/>
      <c r="I24" s="102"/>
    </row>
    <row r="25" spans="1:9" ht="12.75">
      <c r="A25" s="110" t="s">
        <v>193</v>
      </c>
      <c r="B25" s="104" t="s">
        <v>170</v>
      </c>
      <c r="C25" s="112" t="s">
        <v>380</v>
      </c>
      <c r="D25" s="104"/>
      <c r="E25" s="261" t="s">
        <v>383</v>
      </c>
      <c r="F25" s="105"/>
      <c r="G25" s="106">
        <v>0.5416666666666666</v>
      </c>
      <c r="H25" s="102"/>
      <c r="I25" s="102"/>
    </row>
    <row r="26" spans="1:9" ht="12.75">
      <c r="A26" s="114"/>
      <c r="B26" s="104"/>
      <c r="C26" s="103" t="s">
        <v>196</v>
      </c>
      <c r="D26" s="104"/>
      <c r="E26" s="7"/>
      <c r="F26" s="105"/>
      <c r="G26" s="106">
        <v>0.625</v>
      </c>
      <c r="H26" s="102"/>
      <c r="I26" s="102"/>
    </row>
    <row r="27" spans="1:9" ht="12.75">
      <c r="A27" s="114"/>
      <c r="B27" s="104"/>
      <c r="C27" s="103"/>
      <c r="D27" s="104"/>
      <c r="E27" s="7"/>
      <c r="F27" s="105"/>
      <c r="G27" s="106"/>
      <c r="H27" s="102"/>
      <c r="I27" s="102"/>
    </row>
    <row r="28" spans="1:9" ht="12.75">
      <c r="A28" s="110" t="s">
        <v>386</v>
      </c>
      <c r="B28" s="104" t="s">
        <v>170</v>
      </c>
      <c r="C28" s="103" t="s">
        <v>632</v>
      </c>
      <c r="D28" s="104"/>
      <c r="E28" s="261" t="s">
        <v>633</v>
      </c>
      <c r="F28" s="105"/>
      <c r="G28" s="106">
        <v>0.6458333333333334</v>
      </c>
      <c r="H28" s="102"/>
      <c r="I28" s="102"/>
    </row>
    <row r="29" spans="1:9" ht="12.75">
      <c r="A29" s="114"/>
      <c r="B29" s="104"/>
      <c r="C29" s="103" t="s">
        <v>387</v>
      </c>
      <c r="D29" s="104"/>
      <c r="E29" s="7"/>
      <c r="F29" s="105"/>
      <c r="G29" s="106">
        <v>0.7291666666666666</v>
      </c>
      <c r="H29" s="102"/>
      <c r="I29" s="102"/>
    </row>
    <row r="30" spans="1:9" ht="12.75">
      <c r="A30" s="114"/>
      <c r="B30" s="104"/>
      <c r="C30" s="103"/>
      <c r="D30" s="104"/>
      <c r="E30" s="7"/>
      <c r="F30" s="105"/>
      <c r="G30" s="106"/>
      <c r="H30" s="102"/>
      <c r="I30" s="102"/>
    </row>
    <row r="31" spans="1:9" ht="15.75">
      <c r="A31" s="594" t="s">
        <v>388</v>
      </c>
      <c r="B31" s="594"/>
      <c r="C31" s="594"/>
      <c r="D31" s="594"/>
      <c r="E31" s="594"/>
      <c r="F31" s="146"/>
      <c r="G31" s="146"/>
      <c r="H31" s="102"/>
      <c r="I31" s="102"/>
    </row>
    <row r="32" spans="1:9" ht="15.75">
      <c r="A32" s="110" t="s">
        <v>389</v>
      </c>
      <c r="B32" s="104" t="s">
        <v>170</v>
      </c>
      <c r="C32" s="112" t="s">
        <v>380</v>
      </c>
      <c r="D32" s="104"/>
      <c r="E32" s="261" t="s">
        <v>383</v>
      </c>
      <c r="F32" s="105"/>
      <c r="G32" s="106">
        <v>0.6458333333333334</v>
      </c>
      <c r="H32" s="146"/>
      <c r="I32" s="146"/>
    </row>
    <row r="33" spans="1:9" ht="12.75">
      <c r="A33" s="114"/>
      <c r="B33" s="104"/>
      <c r="C33" s="103" t="s">
        <v>387</v>
      </c>
      <c r="D33" s="104"/>
      <c r="E33" s="7"/>
      <c r="F33" s="105"/>
      <c r="G33" s="106">
        <v>0.7291666666666666</v>
      </c>
      <c r="H33" s="102"/>
      <c r="I33" s="102"/>
    </row>
    <row r="34" spans="1:9" ht="12.75">
      <c r="A34" s="114"/>
      <c r="B34" s="104"/>
      <c r="C34" s="103"/>
      <c r="D34" s="104"/>
      <c r="E34" s="7"/>
      <c r="F34" s="105"/>
      <c r="G34" s="106"/>
      <c r="H34" s="102"/>
      <c r="I34" s="102"/>
    </row>
    <row r="35" spans="1:9" ht="15.75">
      <c r="A35" s="594" t="s">
        <v>390</v>
      </c>
      <c r="B35" s="594"/>
      <c r="C35" s="594"/>
      <c r="D35" s="594"/>
      <c r="E35" s="594"/>
      <c r="F35" s="146"/>
      <c r="G35" s="146"/>
      <c r="H35" s="102"/>
      <c r="I35" s="102"/>
    </row>
    <row r="36" spans="1:9" ht="12.75">
      <c r="A36" s="110" t="s">
        <v>391</v>
      </c>
      <c r="B36" s="104" t="s">
        <v>170</v>
      </c>
      <c r="C36" s="112" t="s">
        <v>634</v>
      </c>
      <c r="D36" s="104"/>
      <c r="E36" s="261" t="s">
        <v>633</v>
      </c>
      <c r="F36" s="105"/>
      <c r="G36" s="106">
        <v>0.3333333333333333</v>
      </c>
      <c r="H36" s="102"/>
      <c r="I36" s="102"/>
    </row>
    <row r="37" spans="1:9" ht="12.75">
      <c r="A37" s="110"/>
      <c r="B37" s="104"/>
      <c r="C37" s="112" t="s">
        <v>196</v>
      </c>
      <c r="D37" s="104"/>
      <c r="E37" s="104"/>
      <c r="F37" s="105"/>
      <c r="G37" s="106">
        <v>0.4166666666666667</v>
      </c>
      <c r="H37" s="102"/>
      <c r="I37" s="102"/>
    </row>
    <row r="38" spans="1:9" ht="12.75">
      <c r="A38" s="110"/>
      <c r="B38" s="104"/>
      <c r="C38" s="112"/>
      <c r="D38" s="104"/>
      <c r="E38" s="104"/>
      <c r="F38" s="105"/>
      <c r="G38" s="106"/>
      <c r="H38" s="102"/>
      <c r="I38" s="102"/>
    </row>
    <row r="39" spans="1:9" ht="15.75">
      <c r="A39" s="110" t="s">
        <v>392</v>
      </c>
      <c r="B39" s="104" t="s">
        <v>170</v>
      </c>
      <c r="C39" s="112" t="s">
        <v>380</v>
      </c>
      <c r="D39" s="104"/>
      <c r="E39" s="261" t="s">
        <v>383</v>
      </c>
      <c r="F39" s="105"/>
      <c r="G39" s="106">
        <v>0.4375</v>
      </c>
      <c r="H39" s="102"/>
      <c r="I39" s="146"/>
    </row>
    <row r="40" spans="1:9" ht="12.75">
      <c r="A40" s="110"/>
      <c r="B40" s="104"/>
      <c r="C40" s="112" t="s">
        <v>196</v>
      </c>
      <c r="D40" s="104"/>
      <c r="E40" s="104"/>
      <c r="F40" s="105"/>
      <c r="G40" s="106">
        <v>0.5</v>
      </c>
      <c r="H40" s="102"/>
      <c r="I40" s="102"/>
    </row>
    <row r="41" spans="1:9" ht="12.75">
      <c r="A41" s="110"/>
      <c r="B41" s="104"/>
      <c r="C41" s="112"/>
      <c r="D41" s="104"/>
      <c r="E41" s="104"/>
      <c r="F41" s="105"/>
      <c r="G41" s="106"/>
      <c r="H41" s="102"/>
      <c r="I41" s="102"/>
    </row>
    <row r="42" spans="1:9" ht="12.75">
      <c r="A42" s="110" t="s">
        <v>393</v>
      </c>
      <c r="B42" s="104" t="s">
        <v>170</v>
      </c>
      <c r="C42" s="112" t="s">
        <v>380</v>
      </c>
      <c r="D42" s="104"/>
      <c r="E42" s="261" t="s">
        <v>378</v>
      </c>
      <c r="F42" s="105"/>
      <c r="G42" s="106">
        <v>0.5416666666666666</v>
      </c>
      <c r="H42" s="102"/>
      <c r="I42" s="102"/>
    </row>
    <row r="43" spans="1:9" ht="12.75">
      <c r="A43" s="110"/>
      <c r="B43" s="104"/>
      <c r="C43" s="112" t="s">
        <v>394</v>
      </c>
      <c r="D43" s="104"/>
      <c r="E43" s="104"/>
      <c r="F43" s="105"/>
      <c r="G43" s="106">
        <v>0.625</v>
      </c>
      <c r="H43" s="102"/>
      <c r="I43" s="102"/>
    </row>
    <row r="44" spans="1:9" ht="12.75">
      <c r="A44" s="110"/>
      <c r="B44" s="104"/>
      <c r="C44" s="112"/>
      <c r="D44" s="104"/>
      <c r="E44" s="104"/>
      <c r="F44" s="105"/>
      <c r="G44" s="106"/>
      <c r="H44" s="102"/>
      <c r="I44" s="102"/>
    </row>
    <row r="45" spans="1:9" ht="15.75">
      <c r="A45" s="110" t="s">
        <v>395</v>
      </c>
      <c r="B45" s="104" t="s">
        <v>396</v>
      </c>
      <c r="C45" s="112" t="s">
        <v>397</v>
      </c>
      <c r="D45" s="104"/>
      <c r="E45" s="104" t="s">
        <v>378</v>
      </c>
      <c r="F45" s="105"/>
      <c r="G45" s="106">
        <v>0.6458333333333334</v>
      </c>
      <c r="H45" s="102"/>
      <c r="I45" s="146"/>
    </row>
    <row r="46" spans="1:9" ht="15.75">
      <c r="A46" s="110" t="s">
        <v>398</v>
      </c>
      <c r="B46" s="104" t="s">
        <v>396</v>
      </c>
      <c r="C46" s="112" t="s">
        <v>399</v>
      </c>
      <c r="D46" s="104"/>
      <c r="E46" s="104" t="s">
        <v>378</v>
      </c>
      <c r="F46" s="105"/>
      <c r="G46" s="106">
        <v>0.16666666666666666</v>
      </c>
      <c r="H46" s="102"/>
      <c r="I46" s="146"/>
    </row>
    <row r="47" spans="1:9" ht="15.75">
      <c r="A47" s="110" t="s">
        <v>187</v>
      </c>
      <c r="B47" s="104" t="s">
        <v>396</v>
      </c>
      <c r="C47" s="112" t="s">
        <v>400</v>
      </c>
      <c r="D47" s="104"/>
      <c r="E47" s="104" t="s">
        <v>378</v>
      </c>
      <c r="F47" s="105"/>
      <c r="G47" s="106">
        <v>0.17708333333333334</v>
      </c>
      <c r="H47" s="102"/>
      <c r="I47" s="146"/>
    </row>
    <row r="48" spans="1:9" ht="12.75">
      <c r="A48" s="110"/>
      <c r="B48" s="104"/>
      <c r="C48" s="112" t="s">
        <v>196</v>
      </c>
      <c r="D48" s="104"/>
      <c r="E48" s="104"/>
      <c r="F48" s="105"/>
      <c r="G48" s="106">
        <v>0.7291666666666666</v>
      </c>
      <c r="H48" s="102"/>
      <c r="I48" s="102"/>
    </row>
    <row r="49" spans="1:9" ht="12.75">
      <c r="A49" s="110"/>
      <c r="B49" s="104"/>
      <c r="C49" s="112"/>
      <c r="D49" s="104"/>
      <c r="E49" s="104"/>
      <c r="F49" s="105"/>
      <c r="G49" s="106"/>
      <c r="H49" s="102"/>
      <c r="I49" s="102"/>
    </row>
    <row r="50" spans="1:9" ht="12.75">
      <c r="A50" s="110" t="s">
        <v>195</v>
      </c>
      <c r="B50" s="104" t="s">
        <v>396</v>
      </c>
      <c r="C50" s="112" t="s">
        <v>401</v>
      </c>
      <c r="D50" s="104"/>
      <c r="E50" s="104" t="s">
        <v>378</v>
      </c>
      <c r="F50" s="105"/>
      <c r="G50" s="106">
        <v>0.7708333333333334</v>
      </c>
      <c r="H50" s="102"/>
      <c r="I50" s="102"/>
    </row>
    <row r="51" spans="1:9" ht="12.75">
      <c r="A51" s="110" t="s">
        <v>402</v>
      </c>
      <c r="B51" s="104" t="s">
        <v>170</v>
      </c>
      <c r="C51" s="112" t="s">
        <v>403</v>
      </c>
      <c r="D51" s="104"/>
      <c r="E51" s="104" t="s">
        <v>378</v>
      </c>
      <c r="F51" s="105"/>
      <c r="G51" s="106">
        <v>0.3645833333333333</v>
      </c>
      <c r="H51" s="102"/>
      <c r="I51" s="102"/>
    </row>
    <row r="52" spans="1:9" ht="12.75">
      <c r="A52" s="110" t="s">
        <v>404</v>
      </c>
      <c r="B52" s="104" t="s">
        <v>172</v>
      </c>
      <c r="C52" s="112" t="s">
        <v>405</v>
      </c>
      <c r="D52" s="104"/>
      <c r="E52" s="104" t="s">
        <v>378</v>
      </c>
      <c r="F52" s="105"/>
      <c r="G52" s="106">
        <v>0.8854166666666666</v>
      </c>
      <c r="H52" s="102"/>
      <c r="I52" s="102"/>
    </row>
    <row r="53" spans="1:9" ht="12.75">
      <c r="A53" s="110"/>
      <c r="B53" s="104"/>
      <c r="C53" s="112" t="s">
        <v>406</v>
      </c>
      <c r="D53" s="104"/>
      <c r="E53" s="104"/>
      <c r="F53" s="105"/>
      <c r="G53" s="106">
        <v>0.8958333333333334</v>
      </c>
      <c r="H53" s="102"/>
      <c r="I53" s="102"/>
    </row>
    <row r="54" spans="1:9" ht="12.75">
      <c r="A54" s="110"/>
      <c r="B54" s="104"/>
      <c r="C54" s="112"/>
      <c r="D54" s="104"/>
      <c r="E54" s="104"/>
      <c r="F54" s="105"/>
      <c r="G54" s="106"/>
      <c r="H54" s="102"/>
      <c r="I54" s="102"/>
    </row>
    <row r="55" spans="1:9" ht="12.75">
      <c r="A55" s="110"/>
      <c r="B55" s="104"/>
      <c r="C55" s="112"/>
      <c r="D55" s="104"/>
      <c r="E55" s="104"/>
      <c r="F55" s="105"/>
      <c r="G55" s="106"/>
      <c r="H55" s="102"/>
      <c r="I55" s="102"/>
    </row>
    <row r="56" spans="1:8" ht="12.75">
      <c r="A56" s="110"/>
      <c r="B56" s="104"/>
      <c r="C56" s="112"/>
      <c r="D56" s="104"/>
      <c r="E56" s="104"/>
      <c r="F56" s="105"/>
      <c r="G56" s="106"/>
      <c r="H56" s="102"/>
    </row>
    <row r="57" spans="1:8" ht="12.75">
      <c r="A57" s="110"/>
      <c r="B57" s="104"/>
      <c r="C57" s="112"/>
      <c r="D57" s="104"/>
      <c r="E57" s="104"/>
      <c r="F57" s="105"/>
      <c r="G57" s="106"/>
      <c r="H57" s="102"/>
    </row>
    <row r="58" spans="1:8" ht="12.75">
      <c r="A58" s="110"/>
      <c r="B58" s="104"/>
      <c r="C58" s="112"/>
      <c r="D58" s="104"/>
      <c r="E58" s="104"/>
      <c r="F58" s="105"/>
      <c r="G58" s="106"/>
      <c r="H58" s="102"/>
    </row>
    <row r="59" spans="1:8" ht="12.75">
      <c r="A59" s="110"/>
      <c r="B59" s="104"/>
      <c r="C59" s="112"/>
      <c r="D59" s="104"/>
      <c r="E59" s="104"/>
      <c r="F59" s="105"/>
      <c r="G59" s="106"/>
      <c r="H59" s="102"/>
    </row>
    <row r="60" spans="1:8" ht="12.75">
      <c r="A60" s="110"/>
      <c r="B60" s="104"/>
      <c r="C60" s="112"/>
      <c r="D60" s="104"/>
      <c r="E60" s="104"/>
      <c r="F60" s="105"/>
      <c r="G60" s="106"/>
      <c r="H60" s="102"/>
    </row>
    <row r="61" spans="1:8" ht="12.75">
      <c r="A61" s="110"/>
      <c r="B61" s="104"/>
      <c r="C61" s="112"/>
      <c r="D61" s="104"/>
      <c r="E61" s="104"/>
      <c r="F61" s="105"/>
      <c r="G61" s="106"/>
      <c r="H61" s="102"/>
    </row>
    <row r="62" spans="1:8" ht="12.75">
      <c r="A62" s="110"/>
      <c r="B62" s="104"/>
      <c r="C62" s="112"/>
      <c r="D62" s="104"/>
      <c r="E62" s="104"/>
      <c r="F62" s="105"/>
      <c r="G62" s="106"/>
      <c r="H62" s="102"/>
    </row>
    <row r="63" spans="1:8" ht="12.75">
      <c r="A63" s="110"/>
      <c r="B63" s="104"/>
      <c r="C63" s="112"/>
      <c r="D63" s="104"/>
      <c r="E63" s="104"/>
      <c r="F63" s="105"/>
      <c r="G63" s="106"/>
      <c r="H63" s="102"/>
    </row>
    <row r="64" spans="1:8" ht="12.75">
      <c r="A64" s="110"/>
      <c r="B64" s="104"/>
      <c r="C64" s="112"/>
      <c r="D64" s="104"/>
      <c r="E64" s="104"/>
      <c r="F64" s="105"/>
      <c r="G64" s="106"/>
      <c r="H64" s="102"/>
    </row>
    <row r="65" spans="1:8" ht="12.75">
      <c r="A65" s="110"/>
      <c r="B65" s="104"/>
      <c r="C65" s="112"/>
      <c r="D65" s="104"/>
      <c r="E65" s="104"/>
      <c r="F65" s="105"/>
      <c r="G65" s="106"/>
      <c r="H65" s="102"/>
    </row>
    <row r="66" spans="1:8" ht="12.75">
      <c r="A66" s="110"/>
      <c r="B66" s="104"/>
      <c r="C66" s="112"/>
      <c r="D66" s="104"/>
      <c r="E66" s="104"/>
      <c r="F66" s="105"/>
      <c r="G66" s="106"/>
      <c r="H66" s="102"/>
    </row>
    <row r="67" spans="1:8" ht="12.75">
      <c r="A67" s="110"/>
      <c r="B67" s="104"/>
      <c r="C67" s="112"/>
      <c r="D67" s="104"/>
      <c r="E67" s="104"/>
      <c r="F67" s="105"/>
      <c r="G67" s="106"/>
      <c r="H67" s="102"/>
    </row>
    <row r="68" spans="1:8" ht="12.75">
      <c r="A68" s="110"/>
      <c r="B68" s="104"/>
      <c r="C68" s="112"/>
      <c r="D68" s="104"/>
      <c r="E68" s="104"/>
      <c r="F68" s="105"/>
      <c r="G68" s="106"/>
      <c r="H68" s="102"/>
    </row>
    <row r="69" spans="1:8" ht="12.75">
      <c r="A69" s="110"/>
      <c r="B69" s="104"/>
      <c r="C69" s="112"/>
      <c r="D69" s="104"/>
      <c r="E69" s="104"/>
      <c r="F69" s="105"/>
      <c r="G69" s="106"/>
      <c r="H69" s="102"/>
    </row>
    <row r="70" spans="1:8" ht="12.75">
      <c r="A70" s="110"/>
      <c r="B70" s="104"/>
      <c r="C70" s="112"/>
      <c r="D70" s="104"/>
      <c r="E70" s="104"/>
      <c r="F70" s="105"/>
      <c r="G70" s="106"/>
      <c r="H70" s="102"/>
    </row>
    <row r="71" spans="1:8" ht="12.75">
      <c r="A71" s="110"/>
      <c r="B71" s="104"/>
      <c r="C71" s="112"/>
      <c r="D71" s="104"/>
      <c r="E71" s="104"/>
      <c r="F71" s="105"/>
      <c r="G71" s="106"/>
      <c r="H71" s="102"/>
    </row>
    <row r="72" spans="1:8" ht="12.75">
      <c r="A72" s="110"/>
      <c r="B72" s="104"/>
      <c r="C72" s="112"/>
      <c r="D72" s="104"/>
      <c r="E72" s="104"/>
      <c r="F72" s="105"/>
      <c r="G72" s="106"/>
      <c r="H72" s="102"/>
    </row>
    <row r="73" spans="1:8" ht="12.75">
      <c r="A73" s="110"/>
      <c r="B73" s="104"/>
      <c r="C73" s="112"/>
      <c r="D73" s="104"/>
      <c r="E73" s="104"/>
      <c r="F73" s="105"/>
      <c r="G73" s="106"/>
      <c r="H73" s="102"/>
    </row>
    <row r="74" spans="1:8" ht="12.75">
      <c r="A74" s="110"/>
      <c r="B74" s="104"/>
      <c r="C74" s="112"/>
      <c r="D74" s="104"/>
      <c r="E74" s="104"/>
      <c r="F74" s="105"/>
      <c r="G74" s="106"/>
      <c r="H74" s="102"/>
    </row>
    <row r="75" spans="1:8" ht="12.75">
      <c r="A75" s="110"/>
      <c r="B75" s="104"/>
      <c r="C75" s="112"/>
      <c r="D75" s="104"/>
      <c r="E75" s="104"/>
      <c r="F75" s="105"/>
      <c r="G75" s="106"/>
      <c r="H75" s="102"/>
    </row>
    <row r="76" spans="1:8" ht="12.75">
      <c r="A76" s="110"/>
      <c r="B76" s="104"/>
      <c r="C76" s="112"/>
      <c r="D76" s="104"/>
      <c r="E76" s="104"/>
      <c r="F76" s="105"/>
      <c r="G76" s="106"/>
      <c r="H76" s="102"/>
    </row>
    <row r="77" spans="1:8" ht="12.75">
      <c r="A77" s="110"/>
      <c r="B77" s="104"/>
      <c r="C77" s="112"/>
      <c r="D77" s="104"/>
      <c r="E77" s="104"/>
      <c r="F77" s="105"/>
      <c r="G77" s="106"/>
      <c r="H77" s="102"/>
    </row>
  </sheetData>
  <mergeCells count="8">
    <mergeCell ref="A2:G2"/>
    <mergeCell ref="A3:G3"/>
    <mergeCell ref="A4:G4"/>
    <mergeCell ref="C5:I5"/>
    <mergeCell ref="A17:E17"/>
    <mergeCell ref="A21:E21"/>
    <mergeCell ref="A31:E31"/>
    <mergeCell ref="A35:E35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304" customWidth="1"/>
    <col min="2" max="2" width="5.00390625" style="257" customWidth="1"/>
    <col min="3" max="3" width="66.421875" style="257" customWidth="1"/>
    <col min="4" max="5" width="9.140625" style="257" customWidth="1"/>
    <col min="6" max="6" width="23.421875" style="257" customWidth="1"/>
    <col min="7" max="16384" width="9.140625" style="257" customWidth="1"/>
  </cols>
  <sheetData>
    <row r="2" spans="1:7" ht="15.75">
      <c r="A2" s="598" t="s">
        <v>646</v>
      </c>
      <c r="B2" s="598"/>
      <c r="C2" s="598"/>
      <c r="D2" s="598"/>
      <c r="E2" s="598"/>
      <c r="F2" s="598"/>
      <c r="G2" s="251"/>
    </row>
    <row r="3" spans="1:7" ht="15.75">
      <c r="A3" s="597" t="s">
        <v>323</v>
      </c>
      <c r="B3" s="598"/>
      <c r="C3" s="598"/>
      <c r="D3" s="598"/>
      <c r="E3" s="598"/>
      <c r="F3" s="598"/>
      <c r="G3" s="251"/>
    </row>
    <row r="4" spans="1:7" ht="15.75">
      <c r="A4" s="599" t="s">
        <v>324</v>
      </c>
      <c r="B4" s="600"/>
      <c r="C4" s="600"/>
      <c r="D4" s="600"/>
      <c r="E4" s="600"/>
      <c r="F4" s="600"/>
      <c r="G4" s="251"/>
    </row>
    <row r="5" spans="1:7" ht="15.75">
      <c r="A5" s="301"/>
      <c r="B5" s="254"/>
      <c r="C5" s="254"/>
      <c r="D5" s="254"/>
      <c r="E5" s="254"/>
      <c r="F5" s="254"/>
      <c r="G5" s="251"/>
    </row>
    <row r="6" spans="1:7" ht="15.75">
      <c r="A6" s="597" t="s">
        <v>325</v>
      </c>
      <c r="B6" s="598"/>
      <c r="C6" s="598"/>
      <c r="D6" s="598"/>
      <c r="E6" s="598"/>
      <c r="F6" s="598"/>
      <c r="G6" s="598"/>
    </row>
    <row r="7" spans="1:7" ht="12.75">
      <c r="A7" s="305">
        <v>1</v>
      </c>
      <c r="B7" s="225" t="s">
        <v>34</v>
      </c>
      <c r="C7" s="226" t="s">
        <v>607</v>
      </c>
      <c r="D7" s="224" t="s">
        <v>647</v>
      </c>
      <c r="E7" s="227">
        <v>1</v>
      </c>
      <c r="F7" s="250">
        <v>37025.416666666664</v>
      </c>
      <c r="G7" s="251"/>
    </row>
    <row r="8" spans="1:7" ht="12.75">
      <c r="A8" s="306">
        <v>2</v>
      </c>
      <c r="B8" s="225" t="s">
        <v>34</v>
      </c>
      <c r="C8" s="230" t="s">
        <v>261</v>
      </c>
      <c r="D8" s="224" t="s">
        <v>647</v>
      </c>
      <c r="E8" s="227">
        <v>10</v>
      </c>
      <c r="F8" s="250"/>
      <c r="G8" s="251"/>
    </row>
    <row r="9" spans="1:7" ht="12.75">
      <c r="A9" s="307">
        <v>3</v>
      </c>
      <c r="B9" s="225" t="s">
        <v>34</v>
      </c>
      <c r="C9" s="226" t="s">
        <v>164</v>
      </c>
      <c r="D9" s="224" t="s">
        <v>647</v>
      </c>
      <c r="E9" s="227">
        <v>20</v>
      </c>
      <c r="F9" s="250"/>
      <c r="G9" s="251"/>
    </row>
    <row r="10" spans="1:7" ht="12.75">
      <c r="A10" s="307">
        <v>4</v>
      </c>
      <c r="B10" s="104" t="s">
        <v>170</v>
      </c>
      <c r="C10" s="226" t="s">
        <v>648</v>
      </c>
      <c r="D10" s="224"/>
      <c r="E10" s="227">
        <v>30</v>
      </c>
      <c r="F10" s="250"/>
      <c r="G10" s="251"/>
    </row>
    <row r="11" spans="1:7" ht="12.75">
      <c r="A11" s="303">
        <v>5.1</v>
      </c>
      <c r="B11" s="104" t="s">
        <v>170</v>
      </c>
      <c r="C11" s="226" t="s">
        <v>649</v>
      </c>
      <c r="D11" s="224"/>
      <c r="E11" s="227">
        <v>59</v>
      </c>
      <c r="F11" s="250"/>
      <c r="G11" s="251"/>
    </row>
    <row r="12" spans="1:7" ht="12.75">
      <c r="A12" s="302"/>
      <c r="B12" s="224"/>
      <c r="C12" s="230" t="s">
        <v>264</v>
      </c>
      <c r="D12" s="224"/>
      <c r="E12" s="227"/>
      <c r="F12" s="250">
        <v>37025.5</v>
      </c>
      <c r="G12" s="251"/>
    </row>
    <row r="13" spans="1:7" ht="12.75">
      <c r="A13" s="303">
        <v>5.2</v>
      </c>
      <c r="B13" s="104" t="s">
        <v>170</v>
      </c>
      <c r="C13" s="226" t="s">
        <v>649</v>
      </c>
      <c r="D13" s="224" t="s">
        <v>647</v>
      </c>
      <c r="E13" s="227">
        <v>120</v>
      </c>
      <c r="F13" s="250">
        <v>37025.541666666664</v>
      </c>
      <c r="G13" s="251"/>
    </row>
    <row r="14" spans="3:6" ht="12.75">
      <c r="C14" s="230" t="s">
        <v>650</v>
      </c>
      <c r="F14" s="250">
        <v>37025.625</v>
      </c>
    </row>
    <row r="15" ht="12.75">
      <c r="C15" s="230"/>
    </row>
    <row r="16" spans="1:7" ht="15.75">
      <c r="A16" s="597" t="s">
        <v>332</v>
      </c>
      <c r="B16" s="598"/>
      <c r="C16" s="598"/>
      <c r="D16" s="598"/>
      <c r="E16" s="598"/>
      <c r="F16" s="598"/>
      <c r="G16" s="598"/>
    </row>
    <row r="17" spans="1:7" ht="12.75">
      <c r="A17" s="303">
        <v>5.3</v>
      </c>
      <c r="B17" s="104" t="s">
        <v>170</v>
      </c>
      <c r="C17" s="226" t="s">
        <v>649</v>
      </c>
      <c r="D17" s="224" t="s">
        <v>647</v>
      </c>
      <c r="E17" s="227">
        <v>180</v>
      </c>
      <c r="F17" s="250">
        <v>37026.770833333336</v>
      </c>
      <c r="G17" s="251"/>
    </row>
    <row r="18" spans="3:6" ht="12.75">
      <c r="C18" s="230" t="s">
        <v>650</v>
      </c>
      <c r="F18" s="250">
        <v>37026.895833333336</v>
      </c>
    </row>
    <row r="20" spans="1:7" ht="15.75">
      <c r="A20" s="597" t="s">
        <v>345</v>
      </c>
      <c r="B20" s="598"/>
      <c r="C20" s="598"/>
      <c r="D20" s="598"/>
      <c r="E20" s="598"/>
      <c r="F20" s="598"/>
      <c r="G20" s="598"/>
    </row>
    <row r="21" spans="1:7" ht="12.75">
      <c r="A21" s="302">
        <v>5.4</v>
      </c>
      <c r="B21" s="104" t="s">
        <v>170</v>
      </c>
      <c r="C21" s="226" t="s">
        <v>649</v>
      </c>
      <c r="D21" s="224" t="s">
        <v>647</v>
      </c>
      <c r="E21" s="227">
        <v>120</v>
      </c>
      <c r="F21" s="250">
        <v>37027.333333333336</v>
      </c>
      <c r="G21" s="251"/>
    </row>
    <row r="22" spans="3:6" ht="12.75">
      <c r="C22" s="230" t="s">
        <v>650</v>
      </c>
      <c r="F22" s="250">
        <v>37027.416666666664</v>
      </c>
    </row>
    <row r="23" spans="3:6" ht="12.75">
      <c r="C23" s="230" t="s">
        <v>651</v>
      </c>
      <c r="F23" s="250"/>
    </row>
    <row r="24" spans="1:7" ht="12.75">
      <c r="A24" s="302">
        <v>5.5</v>
      </c>
      <c r="B24" s="104" t="s">
        <v>170</v>
      </c>
      <c r="C24" s="226" t="s">
        <v>649</v>
      </c>
      <c r="D24" s="224" t="s">
        <v>647</v>
      </c>
      <c r="E24" s="227">
        <v>60</v>
      </c>
      <c r="F24" s="250">
        <v>37027.4375</v>
      </c>
      <c r="G24" s="251"/>
    </row>
    <row r="25" spans="1:7" ht="12.75">
      <c r="A25" s="302">
        <v>6</v>
      </c>
      <c r="B25" s="104" t="s">
        <v>166</v>
      </c>
      <c r="C25" s="226" t="s">
        <v>652</v>
      </c>
      <c r="D25" s="224" t="s">
        <v>647</v>
      </c>
      <c r="E25" s="227">
        <v>30</v>
      </c>
      <c r="F25" s="250">
        <v>37027.479166666664</v>
      </c>
      <c r="G25" s="251"/>
    </row>
    <row r="26" spans="1:6" ht="12.75">
      <c r="A26" s="302">
        <v>7</v>
      </c>
      <c r="C26" s="230" t="s">
        <v>653</v>
      </c>
      <c r="F26" s="250">
        <v>37027.5</v>
      </c>
    </row>
    <row r="27" ht="12.75">
      <c r="C27" s="230" t="s">
        <v>32</v>
      </c>
    </row>
  </sheetData>
  <mergeCells count="6">
    <mergeCell ref="A16:G16"/>
    <mergeCell ref="A20:G20"/>
    <mergeCell ref="A2:F2"/>
    <mergeCell ref="A3:F3"/>
    <mergeCell ref="A4:F4"/>
    <mergeCell ref="A6:G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Stuart J. Kerry</cp:lastModifiedBy>
  <cp:lastPrinted>2001-04-22T23:11:16Z</cp:lastPrinted>
  <dcterms:created xsi:type="dcterms:W3CDTF">2000-07-21T11:47:05Z</dcterms:created>
  <dcterms:modified xsi:type="dcterms:W3CDTF">2001-05-01T12:18:23Z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