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660" tabRatio="762" activeTab="1"/>
  </bookViews>
  <sheets>
    <sheet name="Graphic" sheetId="1" r:id="rId1"/>
    <sheet name="Objectives" sheetId="2" r:id="rId2"/>
    <sheet name="Sunday" sheetId="3" r:id="rId3"/>
    <sheet name="Monday" sheetId="4" r:id="rId4"/>
    <sheet name="Tuesday" sheetId="5" r:id="rId5"/>
    <sheet name="Wednesday" sheetId="6" r:id="rId6"/>
    <sheet name="Thursday" sheetId="7" r:id="rId7"/>
  </sheets>
  <definedNames>
    <definedName name="_Parse_In" localSheetId="3" hidden="1">'Monday'!$A$29:$A$51</definedName>
    <definedName name="_Parse_In" localSheetId="6" hidden="1">'Thursday'!$A$43:$A$58</definedName>
    <definedName name="_Parse_In" localSheetId="4" hidden="1">'Tuesday'!$A$39:$A$61</definedName>
    <definedName name="_Parse_Out" localSheetId="3" hidden="1">'Monday'!$A$53</definedName>
    <definedName name="_Parse_Out" localSheetId="6" hidden="1">'Thursday'!$A$60</definedName>
    <definedName name="_Parse_Out" localSheetId="4" hidden="1">'Tuesday'!$A$63</definedName>
    <definedName name="_xlnm.Print_Area" localSheetId="3">'Monday'!$A$1:$G$34</definedName>
    <definedName name="_xlnm.Print_Area" localSheetId="1">'Objectives'!$A$1:$A$14</definedName>
    <definedName name="_xlnm.Print_Area" localSheetId="2">'Sunday'!$A$1:$G$48</definedName>
    <definedName name="_xlnm.Print_Area" localSheetId="6">'Thursday'!$A$1:$G$44</definedName>
    <definedName name="_xlnm.Print_Area" localSheetId="4">'Tuesday'!$A$1:$G$47</definedName>
    <definedName name="_xlnm.Print_Area" localSheetId="5">'Wednesday'!$A$1:$G$38</definedName>
    <definedName name="Print_Area_MI" localSheetId="6">'Thursday'!$A$1:$F$36</definedName>
    <definedName name="PRINT_AREA_MI" localSheetId="6">'Thursday'!$A$1:$F$36</definedName>
    <definedName name="Print_Area_MI" localSheetId="4">'Tuesday'!$A$3:$F$32</definedName>
    <definedName name="PRINT_AREA_MI" localSheetId="4">'Tuesday'!$A$3:$F$32</definedName>
    <definedName name="Print_Area_MI">'Monday'!$A$3:$F$24</definedName>
    <definedName name="PRINT_AREA_MI">'Monday'!$A$3:$F$24</definedName>
  </definedNames>
  <calcPr fullCalcOnLoad="1"/>
</workbook>
</file>

<file path=xl/sharedStrings.xml><?xml version="1.0" encoding="utf-8"?>
<sst xmlns="http://schemas.openxmlformats.org/spreadsheetml/2006/main" count="861" uniqueCount="265">
  <si>
    <t>1.</t>
  </si>
  <si>
    <t>MEETING CALLED TO ORDER</t>
  </si>
  <si>
    <t xml:space="preserve"> -</t>
  </si>
  <si>
    <t>2.</t>
  </si>
  <si>
    <t>APPROVE OR MODIFY AGENDA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</si>
  <si>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</si>
  <si>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</si>
  <si>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</si>
  <si>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</si>
  <si>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</si>
  <si>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</si>
  <si>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</si>
  <si>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</si>
  <si>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</si>
  <si>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</si>
  <si>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</si>
  <si>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OBJECTIVES OF THE MEETING- TODAY</t>
  </si>
  <si>
    <t>OLD BUSINESS</t>
  </si>
  <si>
    <t>ADJOURN</t>
  </si>
  <si>
    <t>SIEP</t>
  </si>
  <si>
    <t>BREAK</t>
  </si>
  <si>
    <t>TASK GROUP 1 OBJECTIVES FOR THIS MEETING: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</si>
  <si>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</si>
  <si>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</si>
  <si>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</si>
  <si>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</si>
  <si>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</si>
  <si>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</si>
  <si>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</si>
  <si>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</si>
  <si>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</si>
  <si>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</si>
  <si>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REVIEW NEXT STEPS/ACTIONS OF THE DAY</t>
  </si>
  <si>
    <t>INTRODUCE OFFICERS</t>
  </si>
  <si>
    <t>*</t>
  </si>
  <si>
    <t>NEW BUSINESS</t>
  </si>
  <si>
    <t>APPROVE TG1 REPORT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</si>
  <si>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</si>
  <si>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</si>
  <si>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</si>
  <si>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</si>
  <si>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</si>
  <si>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</si>
  <si>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</si>
  <si>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</si>
  <si>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</si>
  <si>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</si>
  <si>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</si>
  <si>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</si>
  <si>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</si>
  <si>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</si>
  <si>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16:00-16:30</t>
  </si>
  <si>
    <t>16:30-17:00</t>
  </si>
  <si>
    <t>3.11</t>
  </si>
  <si>
    <t>3.12</t>
  </si>
  <si>
    <t>3.13</t>
  </si>
  <si>
    <t>3.14</t>
  </si>
  <si>
    <t>3.15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</si>
  <si>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</si>
  <si>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</si>
  <si>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</si>
  <si>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</si>
  <si>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</si>
  <si>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</si>
  <si>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</si>
  <si>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</si>
  <si>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</si>
  <si>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</si>
  <si>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</si>
  <si>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</si>
  <si>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</si>
  <si>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</si>
  <si>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17:00-17:30</t>
  </si>
  <si>
    <t>17:30-18:30</t>
  </si>
  <si>
    <t>LB3 OVERVIEW</t>
  </si>
  <si>
    <t>LUNCH w/ 15MIN E-MAIL SLOT</t>
  </si>
  <si>
    <t>FULL WG 30MIN</t>
  </si>
  <si>
    <t>PLANNING FOR SPONSOR BALLOT</t>
  </si>
  <si>
    <t>3.16</t>
  </si>
  <si>
    <t>3.17</t>
  </si>
  <si>
    <t>DATE</t>
  </si>
  <si>
    <t>12:00-1:00p</t>
  </si>
  <si>
    <t>1:00p-1:30p</t>
  </si>
  <si>
    <t>1:30p-2:00p</t>
  </si>
  <si>
    <t>2:00p-2:30p</t>
  </si>
  <si>
    <t>2:30p-3:00p</t>
  </si>
  <si>
    <t>3:00p-3:30p</t>
  </si>
  <si>
    <t>3:30p-4:00p</t>
  </si>
  <si>
    <t>4:00p-4:30p</t>
  </si>
  <si>
    <t>4:30p-5:00p</t>
  </si>
  <si>
    <t>5:00p-5:30p</t>
  </si>
  <si>
    <t>5:30p-6:30p</t>
  </si>
  <si>
    <t>GIFFORD</t>
  </si>
  <si>
    <t>|</t>
  </si>
  <si>
    <t>BREAKOUT SESSION/EDITING OF DRAFT 0.8</t>
  </si>
  <si>
    <t>PROJECT PLANNING</t>
  </si>
  <si>
    <t>Submission -00/xxxr0</t>
  </si>
  <si>
    <t>MOTIONS REVIEW</t>
  </si>
  <si>
    <t>3.18</t>
  </si>
  <si>
    <t>SUBMISSIONS/SESSION PLANNING</t>
  </si>
  <si>
    <t>NEW BUSINESS (CONT.)</t>
  </si>
  <si>
    <t>OUTSTANDING ACTION ITEMS</t>
  </si>
  <si>
    <t>LB3 DETAIL</t>
  </si>
  <si>
    <t>REVIEW MONDAY DRAFT TG1 REPORT</t>
  </si>
  <si>
    <r>
      <t xml:space="preserve">Tentative AGENDA  - </t>
    </r>
    <r>
      <rPr>
        <b/>
        <sz val="12"/>
        <color indexed="10"/>
        <rFont val="Times New Roman"/>
        <family val="1"/>
      </rPr>
      <t>AD HOC</t>
    </r>
    <r>
      <rPr>
        <b/>
        <sz val="12"/>
        <color indexed="8"/>
        <rFont val="Times New Roman"/>
        <family val="1"/>
      </rPr>
      <t xml:space="preserve"> IEEE 802.15.1 WPAN MEETING</t>
    </r>
  </si>
  <si>
    <t>OBJECTIVES OF THE MEETING - TONIGHT</t>
  </si>
  <si>
    <r>
      <t>PRE</t>
    </r>
    <r>
      <rPr>
        <b/>
        <sz val="10"/>
        <rFont val="Times New Roman"/>
        <family val="1"/>
      </rPr>
      <t xml:space="preserve"> BREAKOUT SESSION/EDITING OF DRAFT 0.8</t>
    </r>
  </si>
  <si>
    <t>SESSION</t>
  </si>
  <si>
    <t>X</t>
  </si>
  <si>
    <t>TIMESLOT</t>
  </si>
  <si>
    <t>Hyatt Regency Tampa 2 Tampa City Center Tampa, FL 33602 USA</t>
  </si>
  <si>
    <t>Sunday, November 5, 2000 - 7:00 PM</t>
  </si>
  <si>
    <t>Submission TG1-Outstanding-Action-Items-r2.doc</t>
  </si>
  <si>
    <t>Submission -00/159r15</t>
  </si>
  <si>
    <r>
      <t>REVIEW</t>
    </r>
    <r>
      <rPr>
        <b/>
        <sz val="10"/>
        <rFont val="Times New Roman"/>
        <family val="1"/>
      </rPr>
      <t xml:space="preserve"> DRAFT 0.8 STATUS</t>
    </r>
  </si>
  <si>
    <t>PLANNING FOR DRAFT 0.9</t>
  </si>
  <si>
    <t>Submission -00/341r0</t>
  </si>
  <si>
    <t>EVENING SESSION STARTS AT 6:30 PM</t>
  </si>
  <si>
    <t>&lt;Optional 802.11/802.15</t>
  </si>
  <si>
    <t>&lt;Joint Session Attendance</t>
  </si>
  <si>
    <t>OPTIONAL AD HOC SESSION STARTS AT 4:30 PM</t>
  </si>
  <si>
    <t>DINNER</t>
  </si>
  <si>
    <t>FULL WG 60MIN - CLOSING</t>
  </si>
  <si>
    <t>GOAL: ALLOW TG1 PRE PLANNING TIME; ALSO IT WILL HELP W/ TG3 PARALLELISM IN SESSION.</t>
  </si>
  <si>
    <t>TIME 12h</t>
  </si>
  <si>
    <t>NOTE: OPTIONAL AD HOC MEETING IS A POTENTIAL</t>
  </si>
  <si>
    <t>TG1 WG RPT &amp; MOTIONS REVIEW</t>
  </si>
  <si>
    <t>Submission -01/xxxr0</t>
  </si>
  <si>
    <t>HH Marriott Beach &amp; Golf Resort 1 Hotel Circle, Hilton Head Island, SC</t>
  </si>
  <si>
    <t>Tentative AGENDA  - 11th IEEE 802.15 WPAN MEETING</t>
  </si>
  <si>
    <t>LB8 COMMENT RESOLUTION (CONT)</t>
  </si>
  <si>
    <t>Tuesday, March 13, 2001 - 8:00 AM</t>
  </si>
  <si>
    <t>Wednesday, March 14, 2001 - 8:00 AM</t>
  </si>
  <si>
    <t>Thursday, March 15, 2001 - 8:00 AM</t>
  </si>
  <si>
    <t>BREAKOUT SESSION/EDITING OF DRAFT 0.8.1</t>
  </si>
  <si>
    <t>BREAKOUT SESSION/EDITING OF DRAFT 0.8.1 (CONT)</t>
  </si>
  <si>
    <t>BREAKOUT SESSION/EDITING OF DRAFT 0.8.1 (CONT.)</t>
  </si>
  <si>
    <t>LB8 COMMENT RESOLUTION REPORT</t>
  </si>
  <si>
    <t>PLANNING FOR 802.15.1/D1.0 &amp; SPONSOR BALLOT</t>
  </si>
  <si>
    <t>WRAP UP SESSION/EDITING OF DRAFT 0.8.1</t>
  </si>
  <si>
    <t>The IEEE 802.15 Interim Meeting</t>
  </si>
  <si>
    <t>TBA</t>
  </si>
  <si>
    <t>TG1 PROJECT PLANNING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</si>
  <si>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</si>
  <si>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</si>
  <si>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</si>
  <si>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</si>
  <si>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</si>
  <si>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</si>
  <si>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</si>
  <si>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</si>
  <si>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</si>
  <si>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</si>
  <si>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</si>
  <si>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</si>
  <si>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</si>
  <si>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TG1 SPONSOR RPT &amp; MOTIONS REVIEW</t>
  </si>
  <si>
    <t>Note: TG1 may choose to adjourn after Monday Meeting; ending the session early.</t>
  </si>
  <si>
    <t>C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</si>
  <si>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</si>
  <si>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</si>
  <si>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</si>
  <si>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</si>
  <si>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TG1</t>
  </si>
  <si>
    <t>TG2</t>
  </si>
  <si>
    <t>TG3</t>
  </si>
  <si>
    <t>TG4</t>
  </si>
  <si>
    <t>R-REG</t>
  </si>
  <si>
    <t>802.15 WG CLOSING</t>
  </si>
  <si>
    <t xml:space="preserve"> (ending with a 10 minute new members orientation)</t>
  </si>
  <si>
    <t>PC</t>
  </si>
  <si>
    <t>802.15 WG MEETING</t>
  </si>
  <si>
    <t>Optional Meeting Time &amp; Network Setup</t>
  </si>
  <si>
    <t>802 COEX</t>
  </si>
  <si>
    <t>11/15 CO-ORD MEETING</t>
  </si>
  <si>
    <t>AC Meeting</t>
  </si>
  <si>
    <t>18:30-19:00</t>
  </si>
  <si>
    <t>Joint 5GSG/BRAN Meeting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</si>
  <si>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</si>
  <si>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</si>
  <si>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</si>
  <si>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</si>
  <si>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</si>
  <si>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</si>
  <si>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</si>
  <si>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</si>
  <si>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</si>
  <si>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</si>
  <si>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</si>
  <si>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</si>
  <si>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</si>
  <si>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</si>
  <si>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</si>
  <si>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</si>
  <si>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</si>
  <si>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</si>
  <si>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</si>
  <si>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</si>
  <si>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</si>
  <si>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</si>
  <si>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</si>
  <si>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</si>
  <si>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</si>
  <si>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</si>
  <si>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</si>
  <si>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</si>
  <si>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</si>
  <si>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</si>
  <si>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</si>
  <si>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</si>
  <si>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</si>
  <si>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</si>
  <si>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</si>
  <si>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WG MTGs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</si>
  <si>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</si>
  <si>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</si>
  <si>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</si>
  <si>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</si>
  <si>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</si>
  <si>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</si>
  <si>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</si>
  <si>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</si>
  <si>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</si>
  <si>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</si>
  <si>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</si>
  <si>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</si>
  <si>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</si>
  <si>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</si>
  <si>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</si>
  <si>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DAY</t>
  </si>
  <si>
    <t>TIME/DATE</t>
  </si>
  <si>
    <t>6:30p-7:00p</t>
  </si>
  <si>
    <t>7:00p-7:30p</t>
  </si>
  <si>
    <t>7:30p-8:00p</t>
  </si>
  <si>
    <t>8:00p-8:30p</t>
  </si>
  <si>
    <t>8:30p-9:00p</t>
  </si>
  <si>
    <t>9:00p-9:30p</t>
  </si>
  <si>
    <t>1. FINALIZE RESOLUTION OF 1ST (SB2) IEEE SPONSOR RECIRCULATION BALLOT</t>
  </si>
  <si>
    <t>3. IF IT FAILS OR REQUIRES ANOTHER RECIRC. - APPLY EDITS AND SUBMIT TO 2ND (SB3) IEEE SPONSOR RECIRCULATION BALLOT</t>
  </si>
  <si>
    <t>Submission -01/281r0</t>
  </si>
  <si>
    <t>APPROVE / MODIFY MIN OF PREVIOUS MEETING -01/281r0</t>
  </si>
  <si>
    <t>SB1 &amp; SB2 OVERVIEW</t>
  </si>
  <si>
    <t>SB2 RESOLUTION STATUS</t>
  </si>
  <si>
    <t>Submission -00/375r2</t>
  </si>
  <si>
    <t>Post Session #14/&lt;Bellevue&gt;17-21Sep01</t>
  </si>
  <si>
    <t>Session #15/Austin</t>
  </si>
  <si>
    <t>5. PROVIDE PROJECT PLANNING UPDATE -00/375r2</t>
  </si>
  <si>
    <t>6. PROVIDE SESSION #16/DALLAS OBJECTIVES</t>
  </si>
  <si>
    <t>2. IF IT PASSES, FINALIZE DRAFT 802.15.1/D1.1 AND PRE-SUBMIT TO REVCOM</t>
  </si>
  <si>
    <t xml:space="preserve">4. MOTION SEC TO APPROVE FORWARDING P802.15.1 TO REVCOM </t>
  </si>
  <si>
    <t>Hyatt Regency Downtown 208 Barton Springs Road, Austin, TX, USA.</t>
  </si>
  <si>
    <t>15th IEEE 802.15 WPAN MEETING</t>
  </si>
  <si>
    <t>Hyatt Regency Austin, 208 Barton Springs Road, Austin, TX 78704, USA</t>
  </si>
  <si>
    <t>November 11th-16th, 2001</t>
  </si>
  <si>
    <t>802 SEC MEETING</t>
  </si>
  <si>
    <t>802 PLENARY</t>
  </si>
  <si>
    <t>WMA Meeting for 802.15.3</t>
  </si>
  <si>
    <t>Tut 1</t>
  </si>
  <si>
    <t>LLC BoF</t>
  </si>
  <si>
    <t>Tut 3</t>
  </si>
  <si>
    <t>Tut 2</t>
  </si>
  <si>
    <t>Tut 4</t>
  </si>
  <si>
    <t>Monday, November 12, 2001 - 3:30 PM</t>
  </si>
  <si>
    <t>Tentative AGENDA  - 15th IEEE 802.15.1 WPAN MEETING</t>
  </si>
  <si>
    <t>R1a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</si>
</sst>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dd\-mmm\-yy"/>
    <numFmt numFmtId="172" formatCode="0.0%"/>
  </numFmts>
  <fonts count="7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u val="single"/>
      <sz val="7.8"/>
      <color indexed="12"/>
      <name val="Courier"/>
      <family val="0"/>
    </font>
    <font>
      <u val="single"/>
      <sz val="7.8"/>
      <color indexed="36"/>
      <name val="Courier"/>
      <family val="0"/>
    </font>
    <font>
      <sz val="12"/>
      <color indexed="60"/>
      <name val="Courier"/>
      <family val="0"/>
    </font>
    <font>
      <sz val="12"/>
      <color indexed="10"/>
      <name val="Courier"/>
      <family val="0"/>
    </font>
    <font>
      <b/>
      <sz val="10"/>
      <color indexed="10"/>
      <name val="Courier"/>
      <family val="3"/>
    </font>
    <font>
      <b/>
      <i/>
      <sz val="10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60"/>
      <name val="Arial"/>
      <family val="2"/>
    </font>
    <font>
      <b/>
      <sz val="14"/>
      <color indexed="14"/>
      <name val="Arial"/>
      <family val="2"/>
    </font>
    <font>
      <b/>
      <sz val="12"/>
      <color indexed="8"/>
      <name val="Arial"/>
      <family val="2"/>
    </font>
    <font>
      <b/>
      <sz val="10"/>
      <name val="Courier"/>
      <family val="3"/>
    </font>
    <font>
      <b/>
      <sz val="10"/>
      <color indexed="12"/>
      <name val="Times New Roman"/>
      <family val="1"/>
    </font>
    <font>
      <sz val="12"/>
      <color indexed="12"/>
      <name val="Courier"/>
      <family val="0"/>
    </font>
    <font>
      <b/>
      <sz val="11"/>
      <name val="Times New Roman"/>
      <family val="1"/>
    </font>
    <font>
      <b/>
      <sz val="12"/>
      <name val="Courier"/>
      <family val="3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sz val="18"/>
      <color indexed="21"/>
      <name val="Arial"/>
      <family val="2"/>
    </font>
    <font>
      <b/>
      <sz val="18"/>
      <color indexed="54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88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Alignment="1" applyProtection="1">
      <alignment horizontal="left" indent="1"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 quotePrefix="1">
      <alignment horizontal="left"/>
    </xf>
    <xf numFmtId="164" fontId="6" fillId="0" borderId="0" xfId="0" applyFont="1" applyAlignment="1">
      <alignment horizontal="left"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Alignment="1" quotePrefix="1">
      <alignment horizontal="left" indent="1"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0" fillId="2" borderId="1" xfId="0" applyFont="1" applyFill="1" applyBorder="1" applyAlignment="1">
      <alignment horizontal="center"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17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9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49" fontId="6" fillId="0" borderId="0" xfId="0" applyNumberFormat="1" applyFont="1" applyFill="1" applyAlignment="1" applyProtection="1" quotePrefix="1">
      <alignment horizontal="left"/>
      <protection/>
    </xf>
    <xf numFmtId="49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9" fillId="0" borderId="0" xfId="0" applyFont="1" applyAlignment="1">
      <alignment horizontal="left" indent="1"/>
    </xf>
    <xf numFmtId="164" fontId="9" fillId="0" borderId="0" xfId="0" applyFont="1" applyAlignment="1">
      <alignment/>
    </xf>
    <xf numFmtId="164" fontId="6" fillId="0" borderId="0" xfId="0" applyNumberFormat="1" applyFont="1" applyAlignment="1" applyProtection="1" quotePrefix="1">
      <alignment horizontal="left" indent="1"/>
      <protection/>
    </xf>
    <xf numFmtId="164" fontId="20" fillId="0" borderId="0" xfId="0" applyFont="1" applyAlignment="1">
      <alignment horizontal="left" indent="1"/>
    </xf>
    <xf numFmtId="164" fontId="12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0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/>
    </xf>
    <xf numFmtId="164" fontId="12" fillId="0" borderId="2" xfId="0" applyFont="1" applyBorder="1" applyAlignment="1">
      <alignment horizontal="center"/>
    </xf>
    <xf numFmtId="164" fontId="12" fillId="0" borderId="3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0" fillId="0" borderId="2" xfId="0" applyFont="1" applyBorder="1" applyAlignment="1">
      <alignment horizontal="center"/>
    </xf>
    <xf numFmtId="164" fontId="10" fillId="3" borderId="4" xfId="0" applyFont="1" applyFill="1" applyBorder="1" applyAlignment="1" quotePrefix="1">
      <alignment horizontal="center" wrapText="1"/>
    </xf>
    <xf numFmtId="164" fontId="10" fillId="3" borderId="4" xfId="0" applyFont="1" applyFill="1" applyBorder="1" applyAlignment="1">
      <alignment horizontal="center" wrapText="1"/>
    </xf>
    <xf numFmtId="164" fontId="13" fillId="3" borderId="4" xfId="0" applyFont="1" applyFill="1" applyBorder="1" applyAlignment="1">
      <alignment horizontal="center" wrapText="1"/>
    </xf>
    <xf numFmtId="164" fontId="11" fillId="0" borderId="0" xfId="0" applyFont="1" applyAlignment="1" quotePrefix="1">
      <alignment horizontal="left" vertical="top" wrapText="1"/>
    </xf>
    <xf numFmtId="164" fontId="28" fillId="0" borderId="0" xfId="0" applyNumberFormat="1" applyFont="1" applyFill="1" applyAlignment="1" applyProtection="1">
      <alignment horizontal="left" wrapText="1"/>
      <protection/>
    </xf>
    <xf numFmtId="164" fontId="28" fillId="0" borderId="0" xfId="0" applyNumberFormat="1" applyFont="1" applyFill="1" applyAlignment="1" applyProtection="1" quotePrefix="1">
      <alignment horizontal="left" wrapText="1"/>
      <protection/>
    </xf>
    <xf numFmtId="164" fontId="28" fillId="0" borderId="0" xfId="0" applyNumberFormat="1" applyFont="1" applyFill="1" applyAlignment="1" applyProtection="1">
      <alignment horizontal="left"/>
      <protection/>
    </xf>
    <xf numFmtId="164" fontId="12" fillId="0" borderId="0" xfId="0" applyFont="1" applyAlignment="1">
      <alignment wrapText="1"/>
    </xf>
    <xf numFmtId="164" fontId="11" fillId="0" borderId="0" xfId="0" applyFont="1" applyAlignment="1">
      <alignment wrapText="1"/>
    </xf>
    <xf numFmtId="164" fontId="29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Alignment="1" quotePrefix="1">
      <alignment horizontal="center"/>
    </xf>
    <xf numFmtId="49" fontId="30" fillId="0" borderId="0" xfId="0" applyNumberFormat="1" applyFont="1" applyFill="1" applyAlignment="1" applyProtection="1" quotePrefix="1">
      <alignment horizontal="left"/>
      <protection/>
    </xf>
    <xf numFmtId="164" fontId="30" fillId="0" borderId="0" xfId="0" applyNumberFormat="1" applyFont="1" applyFill="1" applyAlignment="1" applyProtection="1">
      <alignment horizontal="left"/>
      <protection/>
    </xf>
    <xf numFmtId="164" fontId="30" fillId="0" borderId="0" xfId="0" applyFont="1" applyAlignment="1">
      <alignment horizontal="left"/>
    </xf>
    <xf numFmtId="164" fontId="30" fillId="0" borderId="0" xfId="0" applyNumberFormat="1" applyFont="1" applyAlignment="1" applyProtection="1">
      <alignment horizontal="left"/>
      <protection/>
    </xf>
    <xf numFmtId="164" fontId="30" fillId="0" borderId="0" xfId="0" applyNumberFormat="1" applyFont="1" applyAlignment="1" applyProtection="1">
      <alignment/>
      <protection/>
    </xf>
    <xf numFmtId="164" fontId="31" fillId="0" borderId="0" xfId="0" applyFont="1" applyAlignment="1">
      <alignment/>
    </xf>
    <xf numFmtId="164" fontId="9" fillId="0" borderId="0" xfId="0" applyFont="1" applyAlignment="1">
      <alignment horizontal="left"/>
    </xf>
    <xf numFmtId="164" fontId="32" fillId="0" borderId="0" xfId="0" applyFont="1" applyAlignment="1" quotePrefix="1">
      <alignment horizontal="center" vertical="top"/>
    </xf>
    <xf numFmtId="164" fontId="8" fillId="0" borderId="0" xfId="0" applyNumberFormat="1" applyFont="1" applyFill="1" applyAlignment="1" applyProtection="1" quotePrefix="1">
      <alignment horizontal="center"/>
      <protection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6" fillId="0" borderId="0" xfId="0" applyFont="1" applyFill="1" applyAlignment="1">
      <alignment horizontal="left"/>
    </xf>
    <xf numFmtId="164" fontId="6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Font="1" applyAlignment="1" quotePrefix="1">
      <alignment horizontal="center"/>
    </xf>
    <xf numFmtId="164" fontId="33" fillId="0" borderId="0" xfId="0" applyFont="1" applyAlignment="1">
      <alignment/>
    </xf>
    <xf numFmtId="164" fontId="10" fillId="0" borderId="2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/>
    </xf>
    <xf numFmtId="164" fontId="35" fillId="4" borderId="5" xfId="0" applyFont="1" applyFill="1" applyBorder="1" applyAlignment="1">
      <alignment horizontal="left" vertical="center" indent="2"/>
    </xf>
    <xf numFmtId="164" fontId="10" fillId="4" borderId="6" xfId="0" applyFont="1" applyFill="1" applyBorder="1" applyAlignment="1">
      <alignment vertical="center"/>
    </xf>
    <xf numFmtId="164" fontId="34" fillId="4" borderId="6" xfId="0" applyFont="1" applyFill="1" applyBorder="1" applyAlignment="1">
      <alignment horizontal="center" vertical="center"/>
    </xf>
    <xf numFmtId="164" fontId="34" fillId="4" borderId="7" xfId="0" applyFont="1" applyFill="1" applyBorder="1" applyAlignment="1">
      <alignment horizontal="center" vertical="center"/>
    </xf>
    <xf numFmtId="164" fontId="35" fillId="4" borderId="8" xfId="0" applyFont="1" applyFill="1" applyBorder="1" applyAlignment="1">
      <alignment horizontal="left" vertical="center" indent="2"/>
    </xf>
    <xf numFmtId="164" fontId="10" fillId="4" borderId="0" xfId="0" applyFont="1" applyFill="1" applyBorder="1" applyAlignment="1">
      <alignment vertical="center" wrapText="1"/>
    </xf>
    <xf numFmtId="164" fontId="34" fillId="4" borderId="0" xfId="0" applyFont="1" applyFill="1" applyBorder="1" applyAlignment="1">
      <alignment horizontal="center" vertical="center"/>
    </xf>
    <xf numFmtId="164" fontId="34" fillId="4" borderId="9" xfId="0" applyFont="1" applyFill="1" applyBorder="1" applyAlignment="1">
      <alignment horizontal="center" vertical="center"/>
    </xf>
    <xf numFmtId="164" fontId="10" fillId="4" borderId="0" xfId="0" applyFont="1" applyFill="1" applyBorder="1" applyAlignment="1">
      <alignment vertical="center"/>
    </xf>
    <xf numFmtId="164" fontId="10" fillId="4" borderId="8" xfId="0" applyFont="1" applyFill="1" applyBorder="1" applyAlignment="1">
      <alignment horizontal="left" vertical="center" indent="2"/>
    </xf>
    <xf numFmtId="164" fontId="10" fillId="2" borderId="10" xfId="0" applyFont="1" applyFill="1" applyBorder="1" applyAlignment="1">
      <alignment horizontal="center" vertical="center"/>
    </xf>
    <xf numFmtId="164" fontId="36" fillId="5" borderId="11" xfId="0" applyFont="1" applyFill="1" applyBorder="1" applyAlignment="1">
      <alignment horizontal="center" vertical="center"/>
    </xf>
    <xf numFmtId="164" fontId="39" fillId="6" borderId="11" xfId="0" applyFont="1" applyFill="1" applyBorder="1" applyAlignment="1" quotePrefix="1">
      <alignment horizontal="center" vertical="center" wrapText="1"/>
    </xf>
    <xf numFmtId="164" fontId="36" fillId="7" borderId="11" xfId="0" applyFont="1" applyFill="1" applyBorder="1" applyAlignment="1" quotePrefix="1">
      <alignment horizontal="center" vertical="center" wrapText="1"/>
    </xf>
    <xf numFmtId="164" fontId="39" fillId="6" borderId="11" xfId="0" applyFont="1" applyFill="1" applyBorder="1" applyAlignment="1">
      <alignment horizontal="center" vertical="center" wrapText="1"/>
    </xf>
    <xf numFmtId="164" fontId="36" fillId="2" borderId="11" xfId="0" applyFont="1" applyFill="1" applyBorder="1" applyAlignment="1">
      <alignment horizontal="center" vertical="center" wrapText="1"/>
    </xf>
    <xf numFmtId="164" fontId="39" fillId="8" borderId="12" xfId="0" applyFont="1" applyFill="1" applyBorder="1" applyAlignment="1">
      <alignment horizontal="center" vertical="center"/>
    </xf>
    <xf numFmtId="164" fontId="39" fillId="6" borderId="13" xfId="0" applyFont="1" applyFill="1" applyBorder="1" applyAlignment="1">
      <alignment horizontal="center" vertical="center" wrapText="1"/>
    </xf>
    <xf numFmtId="164" fontId="39" fillId="6" borderId="14" xfId="0" applyFont="1" applyFill="1" applyBorder="1" applyAlignment="1">
      <alignment horizontal="center" vertical="center" wrapText="1"/>
    </xf>
    <xf numFmtId="164" fontId="39" fillId="6" borderId="15" xfId="0" applyFont="1" applyFill="1" applyBorder="1" applyAlignment="1">
      <alignment horizontal="center" vertical="center" wrapText="1"/>
    </xf>
    <xf numFmtId="164" fontId="21" fillId="0" borderId="0" xfId="0" applyFont="1" applyAlignment="1">
      <alignment/>
    </xf>
    <xf numFmtId="164" fontId="21" fillId="2" borderId="8" xfId="0" applyFont="1" applyFill="1" applyBorder="1" applyAlignment="1">
      <alignment vertical="center"/>
    </xf>
    <xf numFmtId="164" fontId="21" fillId="2" borderId="0" xfId="0" applyFont="1" applyFill="1" applyBorder="1" applyAlignment="1">
      <alignment vertical="center"/>
    </xf>
    <xf numFmtId="164" fontId="21" fillId="2" borderId="9" xfId="0" applyFont="1" applyFill="1" applyBorder="1" applyAlignment="1">
      <alignment vertical="center"/>
    </xf>
    <xf numFmtId="164" fontId="21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48" fillId="2" borderId="0" xfId="0" applyFont="1" applyFill="1" applyBorder="1" applyAlignment="1">
      <alignment horizontal="center" vertical="center"/>
    </xf>
    <xf numFmtId="164" fontId="50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52" fillId="2" borderId="0" xfId="0" applyFont="1" applyFill="1" applyBorder="1" applyAlignment="1">
      <alignment horizontal="center" vertical="center"/>
    </xf>
    <xf numFmtId="164" fontId="21" fillId="3" borderId="5" xfId="0" applyFont="1" applyFill="1" applyBorder="1" applyAlignment="1">
      <alignment vertical="center"/>
    </xf>
    <xf numFmtId="164" fontId="21" fillId="3" borderId="6" xfId="0" applyFont="1" applyFill="1" applyBorder="1" applyAlignment="1">
      <alignment vertical="center"/>
    </xf>
    <xf numFmtId="164" fontId="21" fillId="3" borderId="7" xfId="0" applyFont="1" applyFill="1" applyBorder="1" applyAlignment="1">
      <alignment vertical="center"/>
    </xf>
    <xf numFmtId="164" fontId="21" fillId="9" borderId="6" xfId="0" applyFont="1" applyFill="1" applyBorder="1" applyAlignment="1">
      <alignment vertical="center"/>
    </xf>
    <xf numFmtId="164" fontId="53" fillId="9" borderId="6" xfId="0" applyFont="1" applyFill="1" applyBorder="1" applyAlignment="1">
      <alignment horizontal="left" vertical="center"/>
    </xf>
    <xf numFmtId="164" fontId="53" fillId="9" borderId="6" xfId="0" applyFont="1" applyFill="1" applyBorder="1" applyAlignment="1">
      <alignment horizontal="center" vertical="center"/>
    </xf>
    <xf numFmtId="164" fontId="53" fillId="9" borderId="7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21" fillId="3" borderId="9" xfId="0" applyFont="1" applyFill="1" applyBorder="1" applyAlignment="1">
      <alignment horizontal="center" vertical="center"/>
    </xf>
    <xf numFmtId="164" fontId="21" fillId="9" borderId="0" xfId="0" applyFont="1" applyFill="1" applyBorder="1" applyAlignment="1">
      <alignment vertical="center"/>
    </xf>
    <xf numFmtId="164" fontId="21" fillId="9" borderId="0" xfId="0" applyFont="1" applyFill="1" applyBorder="1" applyAlignment="1">
      <alignment horizontal="center" vertical="center"/>
    </xf>
    <xf numFmtId="164" fontId="21" fillId="9" borderId="9" xfId="0" applyFont="1" applyFill="1" applyBorder="1" applyAlignment="1">
      <alignment horizontal="center" vertical="center"/>
    </xf>
    <xf numFmtId="164" fontId="53" fillId="3" borderId="8" xfId="0" applyFont="1" applyFill="1" applyBorder="1" applyAlignment="1">
      <alignment horizontal="left" vertical="center"/>
    </xf>
    <xf numFmtId="164" fontId="53" fillId="3" borderId="0" xfId="0" applyFont="1" applyFill="1" applyBorder="1" applyAlignment="1">
      <alignment horizontal="left" vertical="center"/>
    </xf>
    <xf numFmtId="164" fontId="21" fillId="3" borderId="0" xfId="0" applyFont="1" applyFill="1" applyBorder="1" applyAlignment="1">
      <alignment vertical="center"/>
    </xf>
    <xf numFmtId="164" fontId="21" fillId="3" borderId="9" xfId="0" applyFont="1" applyFill="1" applyBorder="1" applyAlignment="1">
      <alignment vertical="center"/>
    </xf>
    <xf numFmtId="164" fontId="53" fillId="9" borderId="0" xfId="0" applyFont="1" applyFill="1" applyBorder="1" applyAlignment="1">
      <alignment horizontal="left" vertical="center"/>
    </xf>
    <xf numFmtId="164" fontId="53" fillId="9" borderId="0" xfId="0" applyFont="1" applyFill="1" applyBorder="1" applyAlignment="1">
      <alignment horizontal="center" vertical="center"/>
    </xf>
    <xf numFmtId="164" fontId="54" fillId="9" borderId="0" xfId="0" applyFont="1" applyFill="1" applyBorder="1" applyAlignment="1">
      <alignment horizontal="center" vertical="center"/>
    </xf>
    <xf numFmtId="164" fontId="21" fillId="9" borderId="9" xfId="0" applyFont="1" applyFill="1" applyBorder="1" applyAlignment="1">
      <alignment vertical="center"/>
    </xf>
    <xf numFmtId="164" fontId="21" fillId="3" borderId="8" xfId="0" applyFont="1" applyFill="1" applyBorder="1" applyAlignment="1">
      <alignment vertical="center"/>
    </xf>
    <xf numFmtId="164" fontId="55" fillId="3" borderId="0" xfId="0" applyFont="1" applyFill="1" applyBorder="1" applyAlignment="1">
      <alignment vertical="center"/>
    </xf>
    <xf numFmtId="164" fontId="21" fillId="3" borderId="0" xfId="0" applyFont="1" applyFill="1" applyBorder="1" applyAlignment="1">
      <alignment/>
    </xf>
    <xf numFmtId="164" fontId="10" fillId="9" borderId="16" xfId="0" applyFont="1" applyFill="1" applyBorder="1" applyAlignment="1">
      <alignment horizontal="center" vertical="center"/>
    </xf>
    <xf numFmtId="164" fontId="10" fillId="9" borderId="17" xfId="0" applyFont="1" applyFill="1" applyBorder="1" applyAlignment="1">
      <alignment horizontal="center" vertical="center"/>
    </xf>
    <xf numFmtId="164" fontId="11" fillId="3" borderId="17" xfId="0" applyFont="1" applyFill="1" applyBorder="1" applyAlignment="1">
      <alignment vertical="center"/>
    </xf>
    <xf numFmtId="164" fontId="11" fillId="3" borderId="17" xfId="0" applyFont="1" applyFill="1" applyBorder="1" applyAlignment="1">
      <alignment horizontal="center" vertical="center"/>
    </xf>
    <xf numFmtId="164" fontId="11" fillId="3" borderId="18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/>
    </xf>
    <xf numFmtId="167" fontId="56" fillId="10" borderId="17" xfId="0" applyNumberFormat="1" applyFont="1" applyFill="1" applyBorder="1" applyAlignment="1">
      <alignment horizontal="center" vertical="center"/>
    </xf>
    <xf numFmtId="172" fontId="56" fillId="10" borderId="19" xfId="0" applyNumberFormat="1" applyFont="1" applyFill="1" applyBorder="1" applyAlignment="1" applyProtection="1">
      <alignment horizontal="center" vertical="center"/>
      <protection/>
    </xf>
    <xf numFmtId="10" fontId="22" fillId="3" borderId="0" xfId="0" applyNumberFormat="1" applyFont="1" applyFill="1" applyBorder="1" applyAlignment="1" applyProtection="1">
      <alignment horizontal="right" vertical="center"/>
      <protection/>
    </xf>
    <xf numFmtId="10" fontId="22" fillId="3" borderId="9" xfId="0" applyNumberFormat="1" applyFont="1" applyFill="1" applyBorder="1" applyAlignment="1" applyProtection="1">
      <alignment horizontal="right" vertical="center"/>
      <protection/>
    </xf>
    <xf numFmtId="10" fontId="22" fillId="9" borderId="0" xfId="0" applyNumberFormat="1" applyFont="1" applyFill="1" applyBorder="1" applyAlignment="1" applyProtection="1">
      <alignment horizontal="right" vertical="center"/>
      <protection/>
    </xf>
    <xf numFmtId="164" fontId="22" fillId="9" borderId="0" xfId="0" applyFont="1" applyFill="1" applyBorder="1" applyAlignment="1">
      <alignment horizontal="center" vertical="center"/>
    </xf>
    <xf numFmtId="164" fontId="21" fillId="10" borderId="17" xfId="0" applyFont="1" applyFill="1" applyBorder="1" applyAlignment="1">
      <alignment horizontal="center" vertical="center"/>
    </xf>
    <xf numFmtId="164" fontId="21" fillId="10" borderId="18" xfId="0" applyFont="1" applyFill="1" applyBorder="1" applyAlignment="1">
      <alignment horizontal="center" vertical="center"/>
    </xf>
    <xf numFmtId="167" fontId="56" fillId="10" borderId="20" xfId="0" applyNumberFormat="1" applyFont="1" applyFill="1" applyBorder="1" applyAlignment="1">
      <alignment horizontal="center" vertical="center"/>
    </xf>
    <xf numFmtId="172" fontId="56" fillId="10" borderId="3" xfId="0" applyNumberFormat="1" applyFont="1" applyFill="1" applyBorder="1" applyAlignment="1" applyProtection="1">
      <alignment horizontal="center" vertical="center"/>
      <protection/>
    </xf>
    <xf numFmtId="164" fontId="21" fillId="10" borderId="20" xfId="0" applyFont="1" applyFill="1" applyBorder="1" applyAlignment="1">
      <alignment horizontal="center" vertical="center"/>
    </xf>
    <xf numFmtId="164" fontId="21" fillId="10" borderId="0" xfId="0" applyFont="1" applyFill="1" applyBorder="1" applyAlignment="1">
      <alignment horizontal="center" vertical="center"/>
    </xf>
    <xf numFmtId="164" fontId="57" fillId="3" borderId="0" xfId="0" applyFont="1" applyFill="1" applyBorder="1" applyAlignment="1">
      <alignment horizontal="center" vertical="center"/>
    </xf>
    <xf numFmtId="167" fontId="58" fillId="10" borderId="20" xfId="0" applyNumberFormat="1" applyFont="1" applyFill="1" applyBorder="1" applyAlignment="1">
      <alignment horizontal="center" vertical="center"/>
    </xf>
    <xf numFmtId="10" fontId="51" fillId="3" borderId="0" xfId="0" applyNumberFormat="1" applyFont="1" applyFill="1" applyBorder="1" applyAlignment="1" applyProtection="1">
      <alignment horizontal="right" vertical="center"/>
      <protection/>
    </xf>
    <xf numFmtId="10" fontId="51" fillId="3" borderId="9" xfId="0" applyNumberFormat="1" applyFont="1" applyFill="1" applyBorder="1" applyAlignment="1" applyProtection="1">
      <alignment horizontal="right" vertical="center"/>
      <protection/>
    </xf>
    <xf numFmtId="10" fontId="51" fillId="9" borderId="0" xfId="0" applyNumberFormat="1" applyFont="1" applyFill="1" applyBorder="1" applyAlignment="1" applyProtection="1">
      <alignment horizontal="right" vertical="center"/>
      <protection/>
    </xf>
    <xf numFmtId="164" fontId="57" fillId="9" borderId="0" xfId="0" applyFont="1" applyFill="1" applyBorder="1" applyAlignment="1">
      <alignment horizontal="center" vertical="center"/>
    </xf>
    <xf numFmtId="164" fontId="52" fillId="9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/>
    </xf>
    <xf numFmtId="167" fontId="59" fillId="10" borderId="20" xfId="0" applyNumberFormat="1" applyFont="1" applyFill="1" applyBorder="1" applyAlignment="1">
      <alignment horizontal="center" vertical="center"/>
    </xf>
    <xf numFmtId="172" fontId="59" fillId="10" borderId="3" xfId="0" applyNumberFormat="1" applyFont="1" applyFill="1" applyBorder="1" applyAlignment="1" applyProtection="1">
      <alignment horizontal="center" vertical="center"/>
      <protection/>
    </xf>
    <xf numFmtId="10" fontId="25" fillId="3" borderId="0" xfId="0" applyNumberFormat="1" applyFont="1" applyFill="1" applyBorder="1" applyAlignment="1" applyProtection="1">
      <alignment horizontal="right" vertical="center"/>
      <protection/>
    </xf>
    <xf numFmtId="10" fontId="25" fillId="3" borderId="9" xfId="0" applyNumberFormat="1" applyFont="1" applyFill="1" applyBorder="1" applyAlignment="1" applyProtection="1">
      <alignment horizontal="right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64" fontId="24" fillId="9" borderId="0" xfId="0" applyFont="1" applyFill="1" applyBorder="1" applyAlignment="1">
      <alignment horizontal="center" vertical="center"/>
    </xf>
    <xf numFmtId="164" fontId="48" fillId="3" borderId="0" xfId="0" applyFont="1" applyFill="1" applyBorder="1" applyAlignment="1">
      <alignment horizontal="center" vertical="center"/>
    </xf>
    <xf numFmtId="167" fontId="60" fillId="10" borderId="20" xfId="0" applyNumberFormat="1" applyFont="1" applyFill="1" applyBorder="1" applyAlignment="1">
      <alignment horizontal="center" vertical="center"/>
    </xf>
    <xf numFmtId="172" fontId="60" fillId="10" borderId="3" xfId="0" applyNumberFormat="1" applyFont="1" applyFill="1" applyBorder="1" applyAlignment="1" applyProtection="1">
      <alignment horizontal="center" vertical="center"/>
      <protection/>
    </xf>
    <xf numFmtId="10" fontId="49" fillId="3" borderId="0" xfId="0" applyNumberFormat="1" applyFont="1" applyFill="1" applyBorder="1" applyAlignment="1" applyProtection="1">
      <alignment horizontal="right" vertical="center"/>
      <protection/>
    </xf>
    <xf numFmtId="10" fontId="49" fillId="3" borderId="9" xfId="0" applyNumberFormat="1" applyFont="1" applyFill="1" applyBorder="1" applyAlignment="1" applyProtection="1">
      <alignment horizontal="right" vertical="center"/>
      <protection/>
    </xf>
    <xf numFmtId="10" fontId="49" fillId="9" borderId="0" xfId="0" applyNumberFormat="1" applyFont="1" applyFill="1" applyBorder="1" applyAlignment="1" applyProtection="1">
      <alignment horizontal="right" vertical="center"/>
      <protection/>
    </xf>
    <xf numFmtId="10" fontId="27" fillId="9" borderId="0" xfId="0" applyNumberFormat="1" applyFont="1" applyFill="1" applyBorder="1" applyAlignment="1" applyProtection="1">
      <alignment horizontal="right" vertical="center"/>
      <protection/>
    </xf>
    <xf numFmtId="164" fontId="48" fillId="9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/>
    </xf>
    <xf numFmtId="167" fontId="61" fillId="10" borderId="20" xfId="0" applyNumberFormat="1" applyFont="1" applyFill="1" applyBorder="1" applyAlignment="1">
      <alignment horizontal="center" vertical="center"/>
    </xf>
    <xf numFmtId="172" fontId="61" fillId="10" borderId="3" xfId="0" applyNumberFormat="1" applyFont="1" applyFill="1" applyBorder="1" applyAlignment="1" applyProtection="1">
      <alignment horizontal="center" vertical="center"/>
      <protection/>
    </xf>
    <xf numFmtId="10" fontId="57" fillId="3" borderId="0" xfId="0" applyNumberFormat="1" applyFont="1" applyFill="1" applyBorder="1" applyAlignment="1" applyProtection="1">
      <alignment horizontal="right" vertical="center"/>
      <protection/>
    </xf>
    <xf numFmtId="10" fontId="57" fillId="3" borderId="9" xfId="0" applyNumberFormat="1" applyFont="1" applyFill="1" applyBorder="1" applyAlignment="1" applyProtection="1">
      <alignment horizontal="right" vertical="center"/>
      <protection/>
    </xf>
    <xf numFmtId="10" fontId="57" fillId="9" borderId="0" xfId="0" applyNumberFormat="1" applyFont="1" applyFill="1" applyBorder="1" applyAlignment="1" applyProtection="1">
      <alignment horizontal="right" vertical="center"/>
      <protection/>
    </xf>
    <xf numFmtId="164" fontId="26" fillId="9" borderId="0" xfId="0" applyFont="1" applyFill="1" applyBorder="1" applyAlignment="1">
      <alignment horizontal="center" vertical="center"/>
    </xf>
    <xf numFmtId="164" fontId="62" fillId="9" borderId="0" xfId="0" applyFont="1" applyFill="1" applyBorder="1" applyAlignment="1">
      <alignment horizontal="center" vertical="center"/>
    </xf>
    <xf numFmtId="167" fontId="63" fillId="10" borderId="20" xfId="0" applyNumberFormat="1" applyFont="1" applyFill="1" applyBorder="1" applyAlignment="1">
      <alignment horizontal="center" vertical="center"/>
    </xf>
    <xf numFmtId="172" fontId="63" fillId="10" borderId="3" xfId="0" applyNumberFormat="1" applyFont="1" applyFill="1" applyBorder="1" applyAlignment="1" applyProtection="1">
      <alignment horizontal="center" vertical="center"/>
      <protection/>
    </xf>
    <xf numFmtId="10" fontId="48" fillId="3" borderId="0" xfId="0" applyNumberFormat="1" applyFont="1" applyFill="1" applyBorder="1" applyAlignment="1" applyProtection="1">
      <alignment horizontal="right" vertical="center"/>
      <protection/>
    </xf>
    <xf numFmtId="10" fontId="48" fillId="3" borderId="9" xfId="0" applyNumberFormat="1" applyFont="1" applyFill="1" applyBorder="1" applyAlignment="1" applyProtection="1">
      <alignment horizontal="right" vertical="center"/>
      <protection/>
    </xf>
    <xf numFmtId="10" fontId="48" fillId="9" borderId="0" xfId="0" applyNumberFormat="1" applyFont="1" applyFill="1" applyBorder="1" applyAlignment="1" applyProtection="1">
      <alignment horizontal="right" vertical="center"/>
      <protection/>
    </xf>
    <xf numFmtId="164" fontId="51" fillId="3" borderId="0" xfId="0" applyFont="1" applyFill="1" applyBorder="1" applyAlignment="1">
      <alignment horizontal="center" vertical="center"/>
    </xf>
    <xf numFmtId="167" fontId="64" fillId="10" borderId="20" xfId="0" applyNumberFormat="1" applyFont="1" applyFill="1" applyBorder="1" applyAlignment="1">
      <alignment horizontal="center" vertical="center"/>
    </xf>
    <xf numFmtId="172" fontId="65" fillId="10" borderId="3" xfId="0" applyNumberFormat="1" applyFont="1" applyFill="1" applyBorder="1" applyAlignment="1" applyProtection="1">
      <alignment horizontal="center" vertical="center"/>
      <protection/>
    </xf>
    <xf numFmtId="10" fontId="62" fillId="3" borderId="0" xfId="0" applyNumberFormat="1" applyFont="1" applyFill="1" applyBorder="1" applyAlignment="1" applyProtection="1">
      <alignment horizontal="right" vertical="center"/>
      <protection/>
    </xf>
    <xf numFmtId="10" fontId="62" fillId="3" borderId="9" xfId="0" applyNumberFormat="1" applyFont="1" applyFill="1" applyBorder="1" applyAlignment="1" applyProtection="1">
      <alignment horizontal="right" vertical="center"/>
      <protection/>
    </xf>
    <xf numFmtId="10" fontId="62" fillId="9" borderId="0" xfId="0" applyNumberFormat="1" applyFont="1" applyFill="1" applyBorder="1" applyAlignment="1" applyProtection="1">
      <alignment horizontal="right" vertical="center"/>
      <protection/>
    </xf>
    <xf numFmtId="164" fontId="51" fillId="9" borderId="0" xfId="0" applyFont="1" applyFill="1" applyBorder="1" applyAlignment="1">
      <alignment horizontal="center" vertical="center"/>
    </xf>
    <xf numFmtId="164" fontId="66" fillId="9" borderId="0" xfId="0" applyFont="1" applyFill="1" applyBorder="1" applyAlignment="1">
      <alignment horizontal="center" vertical="center"/>
    </xf>
    <xf numFmtId="164" fontId="67" fillId="3" borderId="0" xfId="0" applyFont="1" applyFill="1" applyBorder="1" applyAlignment="1">
      <alignment horizontal="center" vertical="center"/>
    </xf>
    <xf numFmtId="164" fontId="67" fillId="3" borderId="0" xfId="0" applyFont="1" applyFill="1" applyBorder="1" applyAlignment="1">
      <alignment/>
    </xf>
    <xf numFmtId="167" fontId="13" fillId="10" borderId="20" xfId="0" applyNumberFormat="1" applyFont="1" applyFill="1" applyBorder="1" applyAlignment="1">
      <alignment horizontal="center" vertical="center"/>
    </xf>
    <xf numFmtId="172" fontId="13" fillId="10" borderId="3" xfId="0" applyNumberFormat="1" applyFont="1" applyFill="1" applyBorder="1" applyAlignment="1" applyProtection="1">
      <alignment horizontal="center" vertical="center"/>
      <protection/>
    </xf>
    <xf numFmtId="164" fontId="49" fillId="9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7" fontId="68" fillId="10" borderId="20" xfId="0" applyNumberFormat="1" applyFont="1" applyFill="1" applyBorder="1" applyAlignment="1">
      <alignment horizontal="center" vertical="center"/>
    </xf>
    <xf numFmtId="172" fontId="68" fillId="10" borderId="3" xfId="0" applyNumberFormat="1" applyFont="1" applyFill="1" applyBorder="1" applyAlignment="1" applyProtection="1">
      <alignment horizontal="center" vertical="center"/>
      <protection/>
    </xf>
    <xf numFmtId="10" fontId="69" fillId="3" borderId="0" xfId="0" applyNumberFormat="1" applyFont="1" applyFill="1" applyBorder="1" applyAlignment="1" applyProtection="1">
      <alignment horizontal="right" vertical="center"/>
      <protection/>
    </xf>
    <xf numFmtId="10" fontId="69" fillId="3" borderId="9" xfId="0" applyNumberFormat="1" applyFont="1" applyFill="1" applyBorder="1" applyAlignment="1" applyProtection="1">
      <alignment horizontal="right" vertical="center"/>
      <protection/>
    </xf>
    <xf numFmtId="10" fontId="69" fillId="9" borderId="0" xfId="0" applyNumberFormat="1" applyFont="1" applyFill="1" applyBorder="1" applyAlignment="1" applyProtection="1">
      <alignment horizontal="right" vertical="center"/>
      <protection/>
    </xf>
    <xf numFmtId="164" fontId="27" fillId="9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0" fontId="55" fillId="3" borderId="0" xfId="0" applyNumberFormat="1" applyFont="1" applyFill="1" applyBorder="1" applyAlignment="1">
      <alignment vertical="center"/>
    </xf>
    <xf numFmtId="10" fontId="55" fillId="3" borderId="9" xfId="0" applyNumberFormat="1" applyFont="1" applyFill="1" applyBorder="1" applyAlignment="1">
      <alignment vertical="center"/>
    </xf>
    <xf numFmtId="10" fontId="55" fillId="9" borderId="0" xfId="0" applyNumberFormat="1" applyFont="1" applyFill="1" applyBorder="1" applyAlignment="1">
      <alignment vertical="center"/>
    </xf>
    <xf numFmtId="164" fontId="25" fillId="9" borderId="0" xfId="0" applyFont="1" applyFill="1" applyBorder="1" applyAlignment="1">
      <alignment horizontal="center" vertical="center"/>
    </xf>
    <xf numFmtId="167" fontId="63" fillId="10" borderId="4" xfId="0" applyNumberFormat="1" applyFont="1" applyFill="1" applyBorder="1" applyAlignment="1">
      <alignment horizontal="center" vertical="center"/>
    </xf>
    <xf numFmtId="172" fontId="63" fillId="10" borderId="21" xfId="0" applyNumberFormat="1" applyFont="1" applyFill="1" applyBorder="1" applyAlignment="1" applyProtection="1">
      <alignment horizontal="center" vertical="center"/>
      <protection/>
    </xf>
    <xf numFmtId="164" fontId="21" fillId="10" borderId="4" xfId="0" applyFont="1" applyFill="1" applyBorder="1" applyAlignment="1">
      <alignment horizontal="center" vertical="center"/>
    </xf>
    <xf numFmtId="164" fontId="21" fillId="10" borderId="12" xfId="0" applyFont="1" applyFill="1" applyBorder="1" applyAlignment="1">
      <alignment horizontal="center" vertical="center"/>
    </xf>
    <xf numFmtId="164" fontId="21" fillId="3" borderId="8" xfId="0" applyFont="1" applyFill="1" applyBorder="1" applyAlignment="1">
      <alignment horizontal="left" vertical="center"/>
    </xf>
    <xf numFmtId="167" fontId="70" fillId="3" borderId="0" xfId="0" applyNumberFormat="1" applyFont="1" applyFill="1" applyBorder="1" applyAlignment="1">
      <alignment horizontal="center" vertical="center"/>
    </xf>
    <xf numFmtId="172" fontId="70" fillId="3" borderId="0" xfId="0" applyNumberFormat="1" applyFont="1" applyFill="1" applyBorder="1" applyAlignment="1" applyProtection="1">
      <alignment horizontal="center" vertical="center"/>
      <protection/>
    </xf>
    <xf numFmtId="164" fontId="71" fillId="9" borderId="0" xfId="0" applyFont="1" applyFill="1" applyBorder="1" applyAlignment="1">
      <alignment horizontal="center" vertical="center"/>
    </xf>
    <xf numFmtId="164" fontId="21" fillId="3" borderId="8" xfId="0" applyFont="1" applyFill="1" applyBorder="1" applyAlignment="1">
      <alignment horizontal="right" vertical="center"/>
    </xf>
    <xf numFmtId="164" fontId="21" fillId="3" borderId="0" xfId="0" applyFont="1" applyFill="1" applyBorder="1" applyAlignment="1">
      <alignment horizontal="right" vertical="center"/>
    </xf>
    <xf numFmtId="167" fontId="10" fillId="10" borderId="1" xfId="0" applyNumberFormat="1" applyFont="1" applyFill="1" applyBorder="1" applyAlignment="1">
      <alignment horizontal="center" vertical="center"/>
    </xf>
    <xf numFmtId="172" fontId="63" fillId="10" borderId="1" xfId="0" applyNumberFormat="1" applyFont="1" applyFill="1" applyBorder="1" applyAlignment="1" applyProtection="1">
      <alignment horizontal="center" vertical="center"/>
      <protection/>
    </xf>
    <xf numFmtId="164" fontId="8" fillId="9" borderId="9" xfId="0" applyFont="1" applyFill="1" applyBorder="1" applyAlignment="1">
      <alignment vertical="center"/>
    </xf>
    <xf numFmtId="164" fontId="8" fillId="3" borderId="0" xfId="0" applyFont="1" applyFill="1" applyBorder="1" applyAlignment="1">
      <alignment vertical="center"/>
    </xf>
    <xf numFmtId="167" fontId="21" fillId="3" borderId="0" xfId="0" applyNumberFormat="1" applyFont="1" applyFill="1" applyBorder="1" applyAlignment="1">
      <alignment vertical="center"/>
    </xf>
    <xf numFmtId="172" fontId="55" fillId="3" borderId="0" xfId="0" applyNumberFormat="1" applyFont="1" applyFill="1" applyBorder="1" applyAlignment="1">
      <alignment horizontal="center" vertical="center"/>
    </xf>
    <xf numFmtId="164" fontId="8" fillId="3" borderId="9" xfId="0" applyFont="1" applyFill="1" applyBorder="1" applyAlignment="1">
      <alignment vertical="center"/>
    </xf>
    <xf numFmtId="164" fontId="11" fillId="9" borderId="1" xfId="0" applyFont="1" applyFill="1" applyBorder="1" applyAlignment="1">
      <alignment horizontal="center" vertical="center"/>
    </xf>
    <xf numFmtId="167" fontId="21" fillId="10" borderId="1" xfId="0" applyNumberFormat="1" applyFont="1" applyFill="1" applyBorder="1" applyAlignment="1">
      <alignment horizontal="center" vertical="center"/>
    </xf>
    <xf numFmtId="164" fontId="21" fillId="3" borderId="2" xfId="0" applyFont="1" applyFill="1" applyBorder="1" applyAlignment="1">
      <alignment horizontal="left" vertical="center"/>
    </xf>
    <xf numFmtId="164" fontId="21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23" fillId="3" borderId="0" xfId="0" applyFont="1" applyFill="1" applyBorder="1" applyAlignment="1">
      <alignment horizontal="right" vertical="center"/>
    </xf>
    <xf numFmtId="164" fontId="21" fillId="3" borderId="0" xfId="0" applyFont="1" applyFill="1" applyBorder="1" applyAlignment="1">
      <alignment horizontal="left" vertical="center"/>
    </xf>
    <xf numFmtId="164" fontId="11" fillId="9" borderId="0" xfId="0" applyFont="1" applyFill="1" applyBorder="1" applyAlignment="1">
      <alignment horizontal="center" vertical="center"/>
    </xf>
    <xf numFmtId="167" fontId="21" fillId="3" borderId="0" xfId="0" applyNumberFormat="1" applyFont="1" applyFill="1" applyBorder="1" applyAlignment="1">
      <alignment horizontal="center" vertical="center"/>
    </xf>
    <xf numFmtId="164" fontId="0" fillId="3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21" fillId="3" borderId="22" xfId="0" applyFont="1" applyFill="1" applyBorder="1" applyAlignment="1">
      <alignment vertical="center"/>
    </xf>
    <xf numFmtId="164" fontId="21" fillId="3" borderId="23" xfId="0" applyFont="1" applyFill="1" applyBorder="1" applyAlignment="1">
      <alignment vertical="center"/>
    </xf>
    <xf numFmtId="164" fontId="21" fillId="3" borderId="24" xfId="0" applyFont="1" applyFill="1" applyBorder="1" applyAlignment="1">
      <alignment vertical="center"/>
    </xf>
    <xf numFmtId="164" fontId="21" fillId="9" borderId="23" xfId="0" applyFont="1" applyFill="1" applyBorder="1" applyAlignment="1">
      <alignment vertical="center"/>
    </xf>
    <xf numFmtId="164" fontId="21" fillId="9" borderId="24" xfId="0" applyFont="1" applyFill="1" applyBorder="1" applyAlignment="1">
      <alignment vertical="center"/>
    </xf>
    <xf numFmtId="164" fontId="21" fillId="0" borderId="0" xfId="0" applyFont="1" applyBorder="1" applyAlignment="1">
      <alignment/>
    </xf>
    <xf numFmtId="164" fontId="21" fillId="0" borderId="0" xfId="0" applyFont="1" applyAlignment="1">
      <alignment horizontal="center"/>
    </xf>
    <xf numFmtId="164" fontId="10" fillId="2" borderId="14" xfId="0" applyFont="1" applyFill="1" applyBorder="1" applyAlignment="1">
      <alignment horizontal="center" vertical="center"/>
    </xf>
    <xf numFmtId="15" fontId="10" fillId="2" borderId="6" xfId="0" applyNumberFormat="1" applyFont="1" applyFill="1" applyBorder="1" applyAlignment="1">
      <alignment horizontal="center" vertical="center"/>
    </xf>
    <xf numFmtId="164" fontId="13" fillId="5" borderId="4" xfId="0" applyFont="1" applyFill="1" applyBorder="1" applyAlignment="1">
      <alignment horizontal="center"/>
    </xf>
    <xf numFmtId="164" fontId="13" fillId="7" borderId="4" xfId="0" applyFont="1" applyFill="1" applyBorder="1" applyAlignment="1" quotePrefix="1">
      <alignment horizontal="center" wrapText="1"/>
    </xf>
    <xf numFmtId="164" fontId="13" fillId="7" borderId="4" xfId="0" applyFont="1" applyFill="1" applyBorder="1" applyAlignment="1">
      <alignment horizontal="center" wrapText="1"/>
    </xf>
    <xf numFmtId="164" fontId="8" fillId="0" borderId="3" xfId="0" applyFont="1" applyBorder="1" applyAlignment="1">
      <alignment/>
    </xf>
    <xf numFmtId="164" fontId="8" fillId="0" borderId="2" xfId="0" applyFont="1" applyBorder="1" applyAlignment="1">
      <alignment/>
    </xf>
    <xf numFmtId="164" fontId="8" fillId="0" borderId="25" xfId="0" applyFont="1" applyBorder="1" applyAlignment="1">
      <alignment/>
    </xf>
    <xf numFmtId="164" fontId="8" fillId="0" borderId="21" xfId="0" applyFont="1" applyBorder="1" applyAlignment="1">
      <alignment/>
    </xf>
    <xf numFmtId="164" fontId="34" fillId="3" borderId="14" xfId="0" applyFont="1" applyFill="1" applyBorder="1" applyAlignment="1">
      <alignment horizontal="center" vertical="center"/>
    </xf>
    <xf numFmtId="164" fontId="10" fillId="2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0" fillId="2" borderId="7" xfId="0" applyFont="1" applyFill="1" applyBorder="1" applyAlignment="1">
      <alignment horizontal="center" vertical="center" wrapText="1"/>
    </xf>
    <xf numFmtId="164" fontId="10" fillId="2" borderId="26" xfId="0" applyFont="1" applyFill="1" applyBorder="1" applyAlignment="1">
      <alignment horizontal="center" vertical="center" wrapText="1"/>
    </xf>
    <xf numFmtId="164" fontId="10" fillId="2" borderId="27" xfId="0" applyFont="1" applyFill="1" applyBorder="1" applyAlignment="1">
      <alignment horizontal="center" vertical="center" wrapText="1"/>
    </xf>
    <xf numFmtId="164" fontId="10" fillId="2" borderId="28" xfId="0" applyFont="1" applyFill="1" applyBorder="1" applyAlignment="1">
      <alignment horizontal="center" vertical="center" wrapText="1"/>
    </xf>
    <xf numFmtId="164" fontId="37" fillId="4" borderId="18" xfId="0" applyFont="1" applyFill="1" applyBorder="1" applyAlignment="1">
      <alignment horizontal="center" vertical="center" wrapText="1"/>
    </xf>
    <xf numFmtId="164" fontId="37" fillId="4" borderId="0" xfId="0" applyFont="1" applyFill="1" applyBorder="1" applyAlignment="1">
      <alignment horizontal="center" vertical="center" wrapText="1"/>
    </xf>
    <xf numFmtId="164" fontId="34" fillId="3" borderId="29" xfId="0" applyFont="1" applyFill="1" applyBorder="1" applyAlignment="1">
      <alignment horizontal="center" vertical="center"/>
    </xf>
    <xf numFmtId="164" fontId="45" fillId="11" borderId="30" xfId="0" applyFont="1" applyFill="1" applyBorder="1" applyAlignment="1">
      <alignment horizontal="center" vertical="center" wrapText="1"/>
    </xf>
    <xf numFmtId="164" fontId="45" fillId="11" borderId="18" xfId="0" applyFont="1" applyFill="1" applyBorder="1" applyAlignment="1">
      <alignment horizontal="center" vertical="center" wrapText="1"/>
    </xf>
    <xf numFmtId="164" fontId="45" fillId="11" borderId="31" xfId="0" applyFont="1" applyFill="1" applyBorder="1" applyAlignment="1">
      <alignment horizontal="center" vertical="center" wrapText="1"/>
    </xf>
    <xf numFmtId="164" fontId="45" fillId="11" borderId="8" xfId="0" applyFont="1" applyFill="1" applyBorder="1" applyAlignment="1">
      <alignment horizontal="center" vertical="center" wrapText="1"/>
    </xf>
    <xf numFmtId="164" fontId="45" fillId="11" borderId="0" xfId="0" applyFont="1" applyFill="1" applyBorder="1" applyAlignment="1">
      <alignment horizontal="center" vertical="center" wrapText="1"/>
    </xf>
    <xf numFmtId="164" fontId="45" fillId="11" borderId="9" xfId="0" applyFont="1" applyFill="1" applyBorder="1" applyAlignment="1">
      <alignment horizontal="center" vertical="center" wrapText="1"/>
    </xf>
    <xf numFmtId="164" fontId="45" fillId="11" borderId="22" xfId="0" applyFont="1" applyFill="1" applyBorder="1" applyAlignment="1">
      <alignment horizontal="center" vertical="center" wrapText="1"/>
    </xf>
    <xf numFmtId="164" fontId="45" fillId="11" borderId="23" xfId="0" applyFont="1" applyFill="1" applyBorder="1" applyAlignment="1">
      <alignment horizontal="center" vertical="center" wrapText="1"/>
    </xf>
    <xf numFmtId="164" fontId="45" fillId="11" borderId="24" xfId="0" applyFont="1" applyFill="1" applyBorder="1" applyAlignment="1">
      <alignment horizontal="center" vertical="center" wrapText="1"/>
    </xf>
    <xf numFmtId="164" fontId="42" fillId="0" borderId="16" xfId="0" applyFont="1" applyBorder="1" applyAlignment="1">
      <alignment horizontal="center" vertical="center" wrapText="1"/>
    </xf>
    <xf numFmtId="164" fontId="42" fillId="0" borderId="2" xfId="0" applyFont="1" applyBorder="1" applyAlignment="1">
      <alignment horizontal="center" vertical="center" wrapText="1"/>
    </xf>
    <xf numFmtId="164" fontId="42" fillId="0" borderId="25" xfId="0" applyFont="1" applyBorder="1" applyAlignment="1">
      <alignment horizontal="center" vertical="center" wrapText="1"/>
    </xf>
    <xf numFmtId="164" fontId="37" fillId="7" borderId="32" xfId="0" applyFont="1" applyFill="1" applyBorder="1" applyAlignment="1">
      <alignment horizontal="center" vertical="center" wrapText="1"/>
    </xf>
    <xf numFmtId="164" fontId="37" fillId="7" borderId="33" xfId="0" applyFont="1" applyFill="1" applyBorder="1" applyAlignment="1">
      <alignment horizontal="center" vertical="center" wrapText="1"/>
    </xf>
    <xf numFmtId="164" fontId="37" fillId="7" borderId="34" xfId="0" applyFont="1" applyFill="1" applyBorder="1" applyAlignment="1">
      <alignment horizontal="center" vertical="center" wrapText="1"/>
    </xf>
    <xf numFmtId="164" fontId="41" fillId="0" borderId="1" xfId="0" applyFont="1" applyBorder="1" applyAlignment="1">
      <alignment horizontal="center" vertical="center" wrapText="1"/>
    </xf>
    <xf numFmtId="164" fontId="42" fillId="10" borderId="1" xfId="0" applyFont="1" applyFill="1" applyBorder="1" applyAlignment="1">
      <alignment horizontal="center" vertical="center" wrapText="1"/>
    </xf>
    <xf numFmtId="164" fontId="36" fillId="0" borderId="35" xfId="0" applyFont="1" applyBorder="1" applyAlignment="1">
      <alignment horizontal="center" vertical="center" wrapText="1"/>
    </xf>
    <xf numFmtId="164" fontId="44" fillId="0" borderId="35" xfId="0" applyFont="1" applyBorder="1" applyAlignment="1">
      <alignment horizontal="center" vertical="center" wrapText="1"/>
    </xf>
    <xf numFmtId="164" fontId="39" fillId="8" borderId="8" xfId="0" applyFont="1" applyFill="1" applyBorder="1" applyAlignment="1">
      <alignment horizontal="center" vertical="center" wrapText="1"/>
    </xf>
    <xf numFmtId="164" fontId="39" fillId="8" borderId="0" xfId="0" applyFont="1" applyFill="1" applyBorder="1" applyAlignment="1">
      <alignment horizontal="center" vertical="center" wrapText="1"/>
    </xf>
    <xf numFmtId="164" fontId="39" fillId="8" borderId="9" xfId="0" applyFont="1" applyFill="1" applyBorder="1" applyAlignment="1">
      <alignment horizontal="center" vertical="center" wrapText="1"/>
    </xf>
    <xf numFmtId="164" fontId="39" fillId="8" borderId="36" xfId="0" applyFont="1" applyFill="1" applyBorder="1" applyAlignment="1">
      <alignment horizontal="center" vertical="center" wrapText="1"/>
    </xf>
    <xf numFmtId="164" fontId="39" fillId="8" borderId="12" xfId="0" applyFont="1" applyFill="1" applyBorder="1" applyAlignment="1">
      <alignment horizontal="center" vertical="center" wrapText="1"/>
    </xf>
    <xf numFmtId="164" fontId="39" fillId="8" borderId="37" xfId="0" applyFont="1" applyFill="1" applyBorder="1" applyAlignment="1">
      <alignment horizontal="center" vertical="center" wrapText="1"/>
    </xf>
    <xf numFmtId="164" fontId="36" fillId="10" borderId="38" xfId="0" applyFont="1" applyFill="1" applyBorder="1" applyAlignment="1">
      <alignment horizontal="center" vertical="center" wrapText="1"/>
    </xf>
    <xf numFmtId="164" fontId="39" fillId="12" borderId="39" xfId="0" applyFont="1" applyFill="1" applyBorder="1" applyAlignment="1">
      <alignment horizontal="center" vertical="center" wrapText="1"/>
    </xf>
    <xf numFmtId="164" fontId="40" fillId="0" borderId="40" xfId="0" applyFont="1" applyBorder="1" applyAlignment="1">
      <alignment horizontal="center" vertical="center" wrapText="1"/>
    </xf>
    <xf numFmtId="164" fontId="46" fillId="0" borderId="1" xfId="0" applyFont="1" applyBorder="1" applyAlignment="1">
      <alignment horizontal="center" vertical="center" wrapText="1"/>
    </xf>
    <xf numFmtId="164" fontId="40" fillId="10" borderId="40" xfId="0" applyFont="1" applyFill="1" applyBorder="1" applyAlignment="1">
      <alignment horizontal="center" vertical="center" wrapText="1"/>
    </xf>
    <xf numFmtId="164" fontId="37" fillId="4" borderId="40" xfId="0" applyFont="1" applyFill="1" applyBorder="1" applyAlignment="1">
      <alignment horizontal="center" vertical="center" wrapText="1"/>
    </xf>
    <xf numFmtId="164" fontId="37" fillId="4" borderId="1" xfId="0" applyFont="1" applyFill="1" applyBorder="1" applyAlignment="1">
      <alignment horizontal="center" vertical="center" wrapText="1"/>
    </xf>
    <xf numFmtId="164" fontId="37" fillId="4" borderId="38" xfId="0" applyFont="1" applyFill="1" applyBorder="1" applyAlignment="1">
      <alignment horizontal="center" vertical="center" wrapText="1"/>
    </xf>
    <xf numFmtId="164" fontId="37" fillId="4" borderId="33" xfId="0" applyFont="1" applyFill="1" applyBorder="1" applyAlignment="1">
      <alignment horizontal="center" vertical="center" wrapText="1"/>
    </xf>
    <xf numFmtId="164" fontId="37" fillId="4" borderId="32" xfId="0" applyFont="1" applyFill="1" applyBorder="1" applyAlignment="1">
      <alignment horizontal="center" vertical="center" wrapText="1"/>
    </xf>
    <xf numFmtId="164" fontId="37" fillId="4" borderId="34" xfId="0" applyFont="1" applyFill="1" applyBorder="1" applyAlignment="1">
      <alignment horizontal="center" vertical="center" wrapText="1"/>
    </xf>
    <xf numFmtId="164" fontId="37" fillId="11" borderId="6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2" xfId="0" applyBorder="1" applyAlignment="1">
      <alignment/>
    </xf>
    <xf numFmtId="164" fontId="38" fillId="11" borderId="41" xfId="0" applyFont="1" applyFill="1" applyBorder="1" applyAlignment="1">
      <alignment horizontal="center" vertical="center" wrapText="1"/>
    </xf>
    <xf numFmtId="164" fontId="38" fillId="11" borderId="42" xfId="0" applyFont="1" applyFill="1" applyBorder="1" applyAlignment="1">
      <alignment horizontal="center" vertical="center" wrapText="1"/>
    </xf>
    <xf numFmtId="164" fontId="38" fillId="11" borderId="43" xfId="0" applyFont="1" applyFill="1" applyBorder="1" applyAlignment="1">
      <alignment horizontal="center" vertical="center" wrapText="1"/>
    </xf>
    <xf numFmtId="164" fontId="37" fillId="11" borderId="6" xfId="0" applyFont="1" applyFill="1" applyBorder="1" applyAlignment="1">
      <alignment horizontal="center" vertical="center" wrapText="1"/>
    </xf>
    <xf numFmtId="164" fontId="37" fillId="11" borderId="12" xfId="0" applyFont="1" applyFill="1" applyBorder="1" applyAlignment="1">
      <alignment horizontal="center" vertical="center" wrapText="1"/>
    </xf>
    <xf numFmtId="164" fontId="37" fillId="11" borderId="5" xfId="0" applyFont="1" applyFill="1" applyBorder="1" applyAlignment="1">
      <alignment horizontal="center" vertical="center" wrapText="1"/>
    </xf>
    <xf numFmtId="164" fontId="37" fillId="11" borderId="7" xfId="0" applyFont="1" applyFill="1" applyBorder="1" applyAlignment="1">
      <alignment horizontal="center" vertical="center" wrapText="1"/>
    </xf>
    <xf numFmtId="164" fontId="37" fillId="11" borderId="36" xfId="0" applyFont="1" applyFill="1" applyBorder="1" applyAlignment="1">
      <alignment horizontal="center" vertical="center" wrapText="1"/>
    </xf>
    <xf numFmtId="164" fontId="37" fillId="11" borderId="37" xfId="0" applyFont="1" applyFill="1" applyBorder="1" applyAlignment="1">
      <alignment horizontal="center" vertical="center" wrapText="1"/>
    </xf>
    <xf numFmtId="164" fontId="39" fillId="8" borderId="5" xfId="0" applyFont="1" applyFill="1" applyBorder="1" applyAlignment="1">
      <alignment horizontal="center" vertical="center" wrapText="1"/>
    </xf>
    <xf numFmtId="164" fontId="39" fillId="8" borderId="6" xfId="0" applyFont="1" applyFill="1" applyBorder="1" applyAlignment="1">
      <alignment horizontal="center" vertical="center" wrapText="1"/>
    </xf>
    <xf numFmtId="164" fontId="39" fillId="8" borderId="7" xfId="0" applyFont="1" applyFill="1" applyBorder="1" applyAlignment="1">
      <alignment horizontal="center" vertical="center" wrapText="1"/>
    </xf>
    <xf numFmtId="164" fontId="37" fillId="11" borderId="5" xfId="0" applyFont="1" applyFill="1" applyBorder="1" applyAlignment="1">
      <alignment horizontal="center" vertical="center"/>
    </xf>
    <xf numFmtId="164" fontId="37" fillId="11" borderId="7" xfId="0" applyFont="1" applyFill="1" applyBorder="1" applyAlignment="1">
      <alignment horizontal="center" vertical="center"/>
    </xf>
    <xf numFmtId="164" fontId="37" fillId="11" borderId="36" xfId="0" applyFont="1" applyFill="1" applyBorder="1" applyAlignment="1">
      <alignment horizontal="center" vertical="center"/>
    </xf>
    <xf numFmtId="164" fontId="37" fillId="11" borderId="12" xfId="0" applyFont="1" applyFill="1" applyBorder="1" applyAlignment="1">
      <alignment horizontal="center" vertical="center"/>
    </xf>
    <xf numFmtId="164" fontId="37" fillId="11" borderId="37" xfId="0" applyFont="1" applyFill="1" applyBorder="1" applyAlignment="1">
      <alignment horizontal="center" vertical="center"/>
    </xf>
    <xf numFmtId="164" fontId="39" fillId="8" borderId="30" xfId="0" applyFont="1" applyFill="1" applyBorder="1" applyAlignment="1">
      <alignment horizontal="center" vertical="center" wrapText="1"/>
    </xf>
    <xf numFmtId="164" fontId="39" fillId="8" borderId="18" xfId="0" applyFont="1" applyFill="1" applyBorder="1" applyAlignment="1">
      <alignment horizontal="center" vertical="center" wrapText="1"/>
    </xf>
    <xf numFmtId="164" fontId="39" fillId="8" borderId="31" xfId="0" applyFont="1" applyFill="1" applyBorder="1" applyAlignment="1">
      <alignment horizontal="center" vertical="center" wrapText="1"/>
    </xf>
    <xf numFmtId="164" fontId="41" fillId="0" borderId="16" xfId="0" applyFont="1" applyBorder="1" applyAlignment="1">
      <alignment horizontal="center" vertical="center" wrapText="1"/>
    </xf>
    <xf numFmtId="164" fontId="41" fillId="0" borderId="2" xfId="0" applyFont="1" applyBorder="1" applyAlignment="1">
      <alignment horizontal="center" vertical="center" wrapText="1"/>
    </xf>
    <xf numFmtId="164" fontId="41" fillId="0" borderId="25" xfId="0" applyFont="1" applyBorder="1" applyAlignment="1">
      <alignment horizontal="center" vertical="center" wrapText="1"/>
    </xf>
    <xf numFmtId="164" fontId="36" fillId="0" borderId="16" xfId="0" applyFont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0" fillId="0" borderId="25" xfId="0" applyBorder="1" applyAlignment="1">
      <alignment/>
    </xf>
    <xf numFmtId="164" fontId="39" fillId="13" borderId="44" xfId="0" applyFont="1" applyFill="1" applyBorder="1" applyAlignment="1">
      <alignment horizontal="center" vertical="center" wrapText="1"/>
    </xf>
    <xf numFmtId="164" fontId="39" fillId="13" borderId="45" xfId="0" applyFont="1" applyFill="1" applyBorder="1" applyAlignment="1">
      <alignment horizontal="center" vertical="center" wrapText="1"/>
    </xf>
    <xf numFmtId="164" fontId="39" fillId="13" borderId="46" xfId="0" applyFont="1" applyFill="1" applyBorder="1" applyAlignment="1">
      <alignment horizontal="center" vertical="center" wrapText="1"/>
    </xf>
    <xf numFmtId="164" fontId="43" fillId="8" borderId="8" xfId="0" applyFont="1" applyFill="1" applyBorder="1" applyAlignment="1">
      <alignment horizontal="center" vertical="center" wrapText="1"/>
    </xf>
    <xf numFmtId="164" fontId="43" fillId="8" borderId="0" xfId="0" applyFont="1" applyFill="1" applyBorder="1" applyAlignment="1">
      <alignment horizontal="center" vertical="center" wrapText="1"/>
    </xf>
    <xf numFmtId="164" fontId="43" fillId="8" borderId="9" xfId="0" applyFont="1" applyFill="1" applyBorder="1" applyAlignment="1">
      <alignment horizontal="center" vertical="center" wrapText="1"/>
    </xf>
    <xf numFmtId="164" fontId="43" fillId="8" borderId="12" xfId="0" applyFont="1" applyFill="1" applyBorder="1" applyAlignment="1">
      <alignment horizontal="center" vertical="center" wrapText="1"/>
    </xf>
    <xf numFmtId="164" fontId="43" fillId="8" borderId="37" xfId="0" applyFont="1" applyFill="1" applyBorder="1" applyAlignment="1">
      <alignment horizontal="center" vertical="center" wrapText="1"/>
    </xf>
    <xf numFmtId="164" fontId="37" fillId="7" borderId="1" xfId="0" applyFont="1" applyFill="1" applyBorder="1" applyAlignment="1">
      <alignment horizontal="center" vertical="center" wrapText="1"/>
    </xf>
    <xf numFmtId="164" fontId="37" fillId="7" borderId="38" xfId="0" applyFont="1" applyFill="1" applyBorder="1" applyAlignment="1">
      <alignment horizontal="center" vertical="center" wrapText="1"/>
    </xf>
    <xf numFmtId="164" fontId="37" fillId="4" borderId="18" xfId="0" applyFont="1" applyFill="1" applyBorder="1" applyAlignment="1">
      <alignment horizontal="center" vertical="center" wrapText="1"/>
    </xf>
    <xf numFmtId="164" fontId="37" fillId="4" borderId="0" xfId="0" applyFont="1" applyFill="1" applyBorder="1" applyAlignment="1">
      <alignment horizontal="center" vertical="center" wrapText="1"/>
    </xf>
    <xf numFmtId="164" fontId="42" fillId="0" borderId="17" xfId="0" applyFont="1" applyBorder="1" applyAlignment="1">
      <alignment horizontal="center" vertical="center" wrapText="1"/>
    </xf>
    <xf numFmtId="164" fontId="42" fillId="0" borderId="20" xfId="0" applyFont="1" applyBorder="1" applyAlignment="1">
      <alignment horizontal="center" vertical="center" wrapText="1"/>
    </xf>
    <xf numFmtId="164" fontId="42" fillId="0" borderId="4" xfId="0" applyFont="1" applyBorder="1" applyAlignment="1">
      <alignment horizontal="center" vertical="center" wrapText="1"/>
    </xf>
    <xf numFmtId="164" fontId="36" fillId="0" borderId="47" xfId="0" applyFont="1" applyBorder="1" applyAlignment="1">
      <alignment horizontal="center" vertical="center" wrapText="1"/>
    </xf>
    <xf numFmtId="164" fontId="36" fillId="0" borderId="48" xfId="0" applyFont="1" applyBorder="1" applyAlignment="1">
      <alignment horizontal="center" vertical="center" wrapText="1"/>
    </xf>
    <xf numFmtId="164" fontId="36" fillId="0" borderId="49" xfId="0" applyFont="1" applyBorder="1" applyAlignment="1">
      <alignment horizontal="center" vertical="center" wrapText="1"/>
    </xf>
    <xf numFmtId="164" fontId="39" fillId="14" borderId="0" xfId="0" applyFont="1" applyFill="1" applyBorder="1" applyAlignment="1">
      <alignment horizontal="center" vertical="center" wrapText="1"/>
    </xf>
    <xf numFmtId="164" fontId="39" fillId="14" borderId="12" xfId="0" applyFont="1" applyFill="1" applyBorder="1" applyAlignment="1">
      <alignment horizontal="center" vertical="center" wrapText="1"/>
    </xf>
    <xf numFmtId="164" fontId="37" fillId="4" borderId="30" xfId="0" applyFont="1" applyFill="1" applyBorder="1" applyAlignment="1">
      <alignment horizontal="center" vertical="center" wrapText="1"/>
    </xf>
    <xf numFmtId="164" fontId="37" fillId="4" borderId="31" xfId="0" applyFont="1" applyFill="1" applyBorder="1" applyAlignment="1">
      <alignment horizontal="center" vertical="center" wrapText="1"/>
    </xf>
    <xf numFmtId="164" fontId="37" fillId="4" borderId="8" xfId="0" applyFont="1" applyFill="1" applyBorder="1" applyAlignment="1">
      <alignment horizontal="center" vertical="center" wrapText="1"/>
    </xf>
    <xf numFmtId="164" fontId="37" fillId="4" borderId="9" xfId="0" applyFont="1" applyFill="1" applyBorder="1" applyAlignment="1">
      <alignment horizontal="center" vertical="center" wrapText="1"/>
    </xf>
    <xf numFmtId="164" fontId="37" fillId="4" borderId="22" xfId="0" applyFont="1" applyFill="1" applyBorder="1" applyAlignment="1">
      <alignment horizontal="center" vertical="center" wrapText="1"/>
    </xf>
    <xf numFmtId="164" fontId="37" fillId="4" borderId="23" xfId="0" applyFont="1" applyFill="1" applyBorder="1" applyAlignment="1">
      <alignment horizontal="center" vertical="center" wrapText="1"/>
    </xf>
    <xf numFmtId="164" fontId="37" fillId="4" borderId="24" xfId="0" applyFont="1" applyFill="1" applyBorder="1" applyAlignment="1">
      <alignment horizontal="center" vertical="center" wrapText="1"/>
    </xf>
    <xf numFmtId="164" fontId="36" fillId="0" borderId="30" xfId="0" applyFont="1" applyFill="1" applyBorder="1" applyAlignment="1">
      <alignment horizontal="center" vertical="center" wrapText="1"/>
    </xf>
    <xf numFmtId="164" fontId="36" fillId="0" borderId="18" xfId="0" applyFont="1" applyFill="1" applyBorder="1" applyAlignment="1">
      <alignment horizontal="center" vertical="center" wrapText="1"/>
    </xf>
    <xf numFmtId="164" fontId="36" fillId="0" borderId="31" xfId="0" applyFont="1" applyFill="1" applyBorder="1" applyAlignment="1">
      <alignment horizontal="center" vertical="center" wrapText="1"/>
    </xf>
    <xf numFmtId="164" fontId="36" fillId="0" borderId="8" xfId="0" applyFont="1" applyFill="1" applyBorder="1" applyAlignment="1">
      <alignment horizontal="center" vertical="center" wrapText="1"/>
    </xf>
    <xf numFmtId="164" fontId="36" fillId="0" borderId="0" xfId="0" applyFont="1" applyFill="1" applyBorder="1" applyAlignment="1">
      <alignment horizontal="center" vertical="center" wrapText="1"/>
    </xf>
    <xf numFmtId="164" fontId="36" fillId="0" borderId="9" xfId="0" applyFont="1" applyFill="1" applyBorder="1" applyAlignment="1">
      <alignment horizontal="center" vertical="center" wrapText="1"/>
    </xf>
    <xf numFmtId="164" fontId="36" fillId="0" borderId="22" xfId="0" applyFont="1" applyFill="1" applyBorder="1" applyAlignment="1">
      <alignment horizontal="center" vertical="center" wrapText="1"/>
    </xf>
    <xf numFmtId="164" fontId="36" fillId="0" borderId="23" xfId="0" applyFont="1" applyFill="1" applyBorder="1" applyAlignment="1">
      <alignment horizontal="center" vertical="center" wrapText="1"/>
    </xf>
    <xf numFmtId="164" fontId="36" fillId="0" borderId="24" xfId="0" applyFont="1" applyFill="1" applyBorder="1" applyAlignment="1">
      <alignment horizontal="center" vertical="center" wrapText="1"/>
    </xf>
    <xf numFmtId="164" fontId="21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6" fillId="4" borderId="18" xfId="0" applyFont="1" applyFill="1" applyBorder="1" applyAlignment="1">
      <alignment horizontal="center" vertical="center" wrapText="1"/>
    </xf>
    <xf numFmtId="164" fontId="36" fillId="4" borderId="0" xfId="0" applyFont="1" applyFill="1" applyBorder="1" applyAlignment="1">
      <alignment horizontal="center" vertical="center" wrapText="1"/>
    </xf>
    <xf numFmtId="164" fontId="36" fillId="4" borderId="23" xfId="0" applyFont="1" applyFill="1" applyBorder="1" applyAlignment="1">
      <alignment horizontal="center" vertical="center" wrapText="1"/>
    </xf>
    <xf numFmtId="164" fontId="47" fillId="0" borderId="44" xfId="0" applyFont="1" applyFill="1" applyBorder="1" applyAlignment="1">
      <alignment horizontal="center" vertical="center" wrapText="1"/>
    </xf>
    <xf numFmtId="164" fontId="47" fillId="0" borderId="45" xfId="0" applyFont="1" applyFill="1" applyBorder="1" applyAlignment="1">
      <alignment horizontal="center" vertical="center" wrapText="1"/>
    </xf>
    <xf numFmtId="164" fontId="47" fillId="0" borderId="50" xfId="0" applyFont="1" applyFill="1" applyBorder="1" applyAlignment="1">
      <alignment horizontal="center" vertical="center" wrapText="1"/>
    </xf>
    <xf numFmtId="164" fontId="24" fillId="10" borderId="16" xfId="0" applyFont="1" applyFill="1" applyBorder="1" applyAlignment="1">
      <alignment horizontal="center" vertical="center"/>
    </xf>
    <xf numFmtId="164" fontId="24" fillId="10" borderId="18" xfId="0" applyFont="1" applyFill="1" applyBorder="1" applyAlignment="1">
      <alignment horizontal="center" vertical="center"/>
    </xf>
    <xf numFmtId="164" fontId="24" fillId="10" borderId="19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6" fillId="10" borderId="16" xfId="0" applyFont="1" applyFill="1" applyBorder="1" applyAlignment="1">
      <alignment horizontal="center" vertical="center"/>
    </xf>
    <xf numFmtId="164" fontId="26" fillId="10" borderId="18" xfId="0" applyFont="1" applyFill="1" applyBorder="1" applyAlignment="1">
      <alignment horizontal="center" vertical="center"/>
    </xf>
    <xf numFmtId="164" fontId="26" fillId="10" borderId="19" xfId="0" applyFont="1" applyFill="1" applyBorder="1" applyAlignment="1">
      <alignment horizontal="center" vertical="center"/>
    </xf>
    <xf numFmtId="164" fontId="48" fillId="10" borderId="2" xfId="0" applyFont="1" applyFill="1" applyBorder="1" applyAlignment="1">
      <alignment horizontal="center" vertical="center"/>
    </xf>
    <xf numFmtId="164" fontId="48" fillId="10" borderId="0" xfId="0" applyFont="1" applyFill="1" applyBorder="1" applyAlignment="1">
      <alignment horizontal="center" vertical="center"/>
    </xf>
    <xf numFmtId="164" fontId="48" fillId="10" borderId="3" xfId="0" applyFont="1" applyFill="1" applyBorder="1" applyAlignment="1">
      <alignment horizontal="center" vertical="center"/>
    </xf>
    <xf numFmtId="164" fontId="49" fillId="2" borderId="0" xfId="0" applyFont="1" applyFill="1" applyBorder="1" applyAlignment="1">
      <alignment horizontal="center" vertical="center"/>
    </xf>
    <xf numFmtId="164" fontId="49" fillId="10" borderId="2" xfId="0" applyFont="1" applyFill="1" applyBorder="1" applyAlignment="1">
      <alignment horizontal="center" vertical="center"/>
    </xf>
    <xf numFmtId="164" fontId="49" fillId="10" borderId="0" xfId="0" applyFont="1" applyFill="1" applyBorder="1" applyAlignment="1">
      <alignment horizontal="center" vertical="center"/>
    </xf>
    <xf numFmtId="164" fontId="49" fillId="10" borderId="3" xfId="0" applyFont="1" applyFill="1" applyBorder="1" applyAlignment="1">
      <alignment horizontal="center" vertical="center"/>
    </xf>
    <xf numFmtId="164" fontId="50" fillId="10" borderId="2" xfId="0" applyFont="1" applyFill="1" applyBorder="1" applyAlignment="1">
      <alignment horizontal="center" vertical="center"/>
    </xf>
    <xf numFmtId="164" fontId="50" fillId="10" borderId="0" xfId="0" applyFont="1" applyFill="1" applyBorder="1" applyAlignment="1">
      <alignment horizontal="center" vertical="center"/>
    </xf>
    <xf numFmtId="164" fontId="50" fillId="10" borderId="3" xfId="0" applyFont="1" applyFill="1" applyBorder="1" applyAlignment="1">
      <alignment horizontal="center" vertical="center"/>
    </xf>
    <xf numFmtId="164" fontId="51" fillId="2" borderId="0" xfId="0" applyFont="1" applyFill="1" applyBorder="1" applyAlignment="1">
      <alignment horizontal="center" vertical="center"/>
    </xf>
    <xf numFmtId="164" fontId="51" fillId="10" borderId="2" xfId="0" applyFont="1" applyFill="1" applyBorder="1" applyAlignment="1">
      <alignment horizontal="center" vertical="center"/>
    </xf>
    <xf numFmtId="164" fontId="51" fillId="10" borderId="0" xfId="0" applyFont="1" applyFill="1" applyBorder="1" applyAlignment="1">
      <alignment horizontal="center" vertical="center"/>
    </xf>
    <xf numFmtId="164" fontId="51" fillId="10" borderId="3" xfId="0" applyFont="1" applyFill="1" applyBorder="1" applyAlignment="1">
      <alignment horizontal="center" vertical="center"/>
    </xf>
    <xf numFmtId="164" fontId="25" fillId="10" borderId="2" xfId="0" applyFont="1" applyFill="1" applyBorder="1" applyAlignment="1">
      <alignment horizontal="center" vertical="center"/>
    </xf>
    <xf numFmtId="164" fontId="25" fillId="10" borderId="0" xfId="0" applyFont="1" applyFill="1" applyBorder="1" applyAlignment="1">
      <alignment horizontal="center" vertical="center"/>
    </xf>
    <xf numFmtId="164" fontId="25" fillId="10" borderId="3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10" borderId="25" xfId="0" applyFont="1" applyFill="1" applyBorder="1" applyAlignment="1">
      <alignment horizontal="center" vertical="center"/>
    </xf>
    <xf numFmtId="164" fontId="27" fillId="10" borderId="12" xfId="0" applyFont="1" applyFill="1" applyBorder="1" applyAlignment="1">
      <alignment horizontal="center" vertical="center"/>
    </xf>
    <xf numFmtId="164" fontId="27" fillId="10" borderId="21" xfId="0" applyFont="1" applyFill="1" applyBorder="1" applyAlignment="1">
      <alignment horizontal="center" vertical="center"/>
    </xf>
    <xf numFmtId="164" fontId="22" fillId="2" borderId="0" xfId="0" applyFont="1" applyFill="1" applyBorder="1" applyAlignment="1">
      <alignment horizontal="center" vertical="center"/>
    </xf>
    <xf numFmtId="164" fontId="22" fillId="10" borderId="25" xfId="0" applyFont="1" applyFill="1" applyBorder="1" applyAlignment="1">
      <alignment horizontal="center" vertical="center"/>
    </xf>
    <xf numFmtId="164" fontId="22" fillId="10" borderId="12" xfId="0" applyFont="1" applyFill="1" applyBorder="1" applyAlignment="1">
      <alignment horizontal="center" vertical="center"/>
    </xf>
    <xf numFmtId="164" fontId="22" fillId="10" borderId="21" xfId="0" applyFont="1" applyFill="1" applyBorder="1" applyAlignment="1">
      <alignment horizontal="center" vertical="center"/>
    </xf>
    <xf numFmtId="164" fontId="52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1" fillId="3" borderId="8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21" fillId="3" borderId="9" xfId="0" applyFont="1" applyFill="1" applyBorder="1" applyAlignment="1">
      <alignment horizontal="center" vertical="center"/>
    </xf>
    <xf numFmtId="164" fontId="21" fillId="9" borderId="0" xfId="0" applyFont="1" applyFill="1" applyBorder="1" applyAlignment="1">
      <alignment horizontal="center" vertical="center"/>
    </xf>
    <xf numFmtId="164" fontId="21" fillId="3" borderId="8" xfId="0" applyFont="1" applyFill="1" applyBorder="1" applyAlignment="1">
      <alignment horizontal="right" vertical="center"/>
    </xf>
    <xf numFmtId="164" fontId="21" fillId="3" borderId="0" xfId="0" applyFont="1" applyFill="1" applyBorder="1" applyAlignment="1">
      <alignment horizontal="right" vertical="center"/>
    </xf>
    <xf numFmtId="164" fontId="21" fillId="3" borderId="3" xfId="0" applyFont="1" applyFill="1" applyBorder="1" applyAlignment="1">
      <alignment horizontal="right" vertical="center"/>
    </xf>
    <xf numFmtId="15" fontId="10" fillId="2" borderId="27" xfId="0" applyNumberFormat="1" applyFont="1" applyFill="1" applyBorder="1" applyAlignment="1">
      <alignment horizontal="center" vertical="center" wrapText="1"/>
    </xf>
    <xf numFmtId="15" fontId="10" fillId="2" borderId="26" xfId="0" applyNumberFormat="1" applyFont="1" applyFill="1" applyBorder="1" applyAlignment="1">
      <alignment horizontal="center" vertical="center" wrapText="1"/>
    </xf>
    <xf numFmtId="15" fontId="10" fillId="2" borderId="28" xfId="0" applyNumberFormat="1" applyFont="1" applyFill="1" applyBorder="1" applyAlignment="1">
      <alignment horizontal="center" vertical="center" wrapText="1"/>
    </xf>
    <xf numFmtId="164" fontId="10" fillId="3" borderId="35" xfId="0" applyFont="1" applyFill="1" applyBorder="1" applyAlignment="1">
      <alignment horizontal="center"/>
    </xf>
    <xf numFmtId="164" fontId="10" fillId="3" borderId="33" xfId="0" applyFont="1" applyFill="1" applyBorder="1" applyAlignment="1">
      <alignment horizontal="center"/>
    </xf>
    <xf numFmtId="164" fontId="10" fillId="3" borderId="39" xfId="0" applyFont="1" applyFill="1" applyBorder="1" applyAlignment="1">
      <alignment horizontal="center"/>
    </xf>
    <xf numFmtId="164" fontId="10" fillId="0" borderId="2" xfId="0" applyFont="1" applyFill="1" applyBorder="1" applyAlignment="1">
      <alignment horizontal="center" vertical="center" wrapText="1"/>
    </xf>
    <xf numFmtId="164" fontId="10" fillId="0" borderId="25" xfId="0" applyFont="1" applyFill="1" applyBorder="1" applyAlignment="1">
      <alignment horizontal="center" vertical="center" wrapText="1"/>
    </xf>
    <xf numFmtId="164" fontId="10" fillId="3" borderId="17" xfId="0" applyFont="1" applyFill="1" applyBorder="1" applyAlignment="1">
      <alignment horizontal="center" vertical="center" wrapText="1"/>
    </xf>
    <xf numFmtId="164" fontId="10" fillId="3" borderId="20" xfId="0" applyFont="1" applyFill="1" applyBorder="1" applyAlignment="1">
      <alignment horizontal="center" vertical="center" wrapText="1"/>
    </xf>
    <xf numFmtId="164" fontId="10" fillId="3" borderId="4" xfId="0" applyFont="1" applyFill="1" applyBorder="1" applyAlignment="1">
      <alignment horizontal="center" vertical="center" wrapText="1"/>
    </xf>
    <xf numFmtId="164" fontId="11" fillId="0" borderId="0" xfId="0" applyFont="1" applyAlignment="1">
      <alignment horizontal="left" vertical="top"/>
    </xf>
    <xf numFmtId="164" fontId="38" fillId="11" borderId="44" xfId="0" applyFont="1" applyFill="1" applyBorder="1" applyAlignment="1">
      <alignment horizontal="center" vertical="center" wrapText="1"/>
    </xf>
    <xf numFmtId="164" fontId="38" fillId="11" borderId="17" xfId="0" applyFont="1" applyFill="1" applyBorder="1" applyAlignment="1">
      <alignment horizontal="center" vertical="center" wrapText="1"/>
    </xf>
    <xf numFmtId="164" fontId="38" fillId="11" borderId="47" xfId="0" applyFont="1" applyFill="1" applyBorder="1" applyAlignment="1">
      <alignment horizontal="center" vertical="center" wrapText="1"/>
    </xf>
    <xf numFmtId="164" fontId="36" fillId="15" borderId="8" xfId="0" applyFont="1" applyFill="1" applyBorder="1" applyAlignment="1">
      <alignment horizontal="center" vertical="center"/>
    </xf>
    <xf numFmtId="164" fontId="36" fillId="15" borderId="0" xfId="0" applyFont="1" applyFill="1" applyBorder="1" applyAlignment="1">
      <alignment horizontal="center" vertical="center"/>
    </xf>
    <xf numFmtId="164" fontId="36" fillId="15" borderId="9" xfId="0" applyFont="1" applyFill="1" applyBorder="1" applyAlignment="1">
      <alignment horizontal="center" vertical="center"/>
    </xf>
    <xf numFmtId="164" fontId="40" fillId="0" borderId="39" xfId="0" applyFont="1" applyBorder="1" applyAlignment="1">
      <alignment horizontal="center" vertical="center" wrapText="1"/>
    </xf>
    <xf numFmtId="164" fontId="36" fillId="15" borderId="36" xfId="0" applyFont="1" applyFill="1" applyBorder="1" applyAlignment="1">
      <alignment horizontal="center" vertical="center"/>
    </xf>
    <xf numFmtId="164" fontId="36" fillId="15" borderId="12" xfId="0" applyFont="1" applyFill="1" applyBorder="1" applyAlignment="1">
      <alignment horizontal="center" vertical="center"/>
    </xf>
    <xf numFmtId="164" fontId="36" fillId="15" borderId="37" xfId="0" applyFont="1" applyFill="1" applyBorder="1" applyAlignment="1">
      <alignment horizontal="center" vertical="center"/>
    </xf>
    <xf numFmtId="164" fontId="37" fillId="7" borderId="46" xfId="0" applyFont="1" applyFill="1" applyBorder="1" applyAlignment="1">
      <alignment horizontal="center" vertical="center" wrapText="1"/>
    </xf>
    <xf numFmtId="164" fontId="37" fillId="7" borderId="4" xfId="0" applyFont="1" applyFill="1" applyBorder="1" applyAlignment="1">
      <alignment horizontal="center" vertical="center" wrapText="1"/>
    </xf>
    <xf numFmtId="164" fontId="37" fillId="7" borderId="49" xfId="0" applyFont="1" applyFill="1" applyBorder="1" applyAlignment="1">
      <alignment horizontal="center" vertical="center" wrapText="1"/>
    </xf>
    <xf numFmtId="164" fontId="36" fillId="16" borderId="8" xfId="0" applyFont="1" applyFill="1" applyBorder="1" applyAlignment="1">
      <alignment horizontal="center" vertical="center" wrapText="1"/>
    </xf>
    <xf numFmtId="164" fontId="36" fillId="16" borderId="0" xfId="0" applyFont="1" applyFill="1" applyBorder="1" applyAlignment="1">
      <alignment horizontal="center" vertical="center" wrapText="1"/>
    </xf>
    <xf numFmtId="164" fontId="36" fillId="16" borderId="9" xfId="0" applyFont="1" applyFill="1" applyBorder="1" applyAlignment="1">
      <alignment horizontal="center" vertical="center" wrapText="1"/>
    </xf>
    <xf numFmtId="164" fontId="36" fillId="16" borderId="36" xfId="0" applyFont="1" applyFill="1" applyBorder="1" applyAlignment="1">
      <alignment horizontal="center" vertical="center" wrapText="1"/>
    </xf>
    <xf numFmtId="164" fontId="36" fillId="16" borderId="12" xfId="0" applyFont="1" applyFill="1" applyBorder="1" applyAlignment="1">
      <alignment horizontal="center" vertical="center" wrapText="1"/>
    </xf>
    <xf numFmtId="164" fontId="36" fillId="16" borderId="37" xfId="0" applyFont="1" applyFill="1" applyBorder="1" applyAlignment="1">
      <alignment horizontal="center" vertical="center" wrapText="1"/>
    </xf>
    <xf numFmtId="164" fontId="39" fillId="17" borderId="30" xfId="0" applyFont="1" applyFill="1" applyBorder="1" applyAlignment="1">
      <alignment horizontal="center" vertical="center" wrapText="1"/>
    </xf>
    <xf numFmtId="164" fontId="39" fillId="17" borderId="19" xfId="0" applyFont="1" applyFill="1" applyBorder="1" applyAlignment="1">
      <alignment horizontal="center" vertical="center" wrapText="1"/>
    </xf>
    <xf numFmtId="164" fontId="39" fillId="17" borderId="8" xfId="0" applyFont="1" applyFill="1" applyBorder="1" applyAlignment="1">
      <alignment horizontal="center" vertical="center" wrapText="1"/>
    </xf>
    <xf numFmtId="164" fontId="39" fillId="17" borderId="3" xfId="0" applyFont="1" applyFill="1" applyBorder="1" applyAlignment="1">
      <alignment horizontal="center" vertical="center" wrapText="1"/>
    </xf>
    <xf numFmtId="164" fontId="39" fillId="6" borderId="36" xfId="0" applyFont="1" applyFill="1" applyBorder="1" applyAlignment="1">
      <alignment horizontal="center" vertical="center" wrapText="1"/>
    </xf>
    <xf numFmtId="164" fontId="37" fillId="18" borderId="29" xfId="0" applyFont="1" applyFill="1" applyBorder="1" applyAlignment="1">
      <alignment horizontal="center" vertical="center" wrapText="1"/>
    </xf>
    <xf numFmtId="164" fontId="39" fillId="17" borderId="36" xfId="0" applyFont="1" applyFill="1" applyBorder="1" applyAlignment="1">
      <alignment horizontal="center" vertical="center" wrapText="1"/>
    </xf>
    <xf numFmtId="164" fontId="39" fillId="17" borderId="21" xfId="0" applyFont="1" applyFill="1" applyBorder="1" applyAlignment="1">
      <alignment horizontal="center" vertical="center" wrapText="1"/>
    </xf>
    <xf numFmtId="164" fontId="37" fillId="7" borderId="36" xfId="0" applyFont="1" applyFill="1" applyBorder="1" applyAlignment="1">
      <alignment horizontal="center" vertical="center" wrapText="1"/>
    </xf>
    <xf numFmtId="164" fontId="37" fillId="18" borderId="14" xfId="0" applyFont="1" applyFill="1" applyBorder="1" applyAlignment="1">
      <alignment horizontal="center" vertical="center" wrapText="1"/>
    </xf>
    <xf numFmtId="164" fontId="37" fillId="7" borderId="39" xfId="0" applyFont="1" applyFill="1" applyBorder="1" applyAlignment="1">
      <alignment horizontal="center" vertical="center" wrapText="1"/>
    </xf>
    <xf numFmtId="164" fontId="36" fillId="15" borderId="30" xfId="0" applyFont="1" applyFill="1" applyBorder="1" applyAlignment="1">
      <alignment horizontal="center" vertical="center" wrapText="1"/>
    </xf>
    <xf numFmtId="164" fontId="36" fillId="15" borderId="18" xfId="0" applyFont="1" applyFill="1" applyBorder="1" applyAlignment="1">
      <alignment horizontal="center" vertical="center" wrapText="1"/>
    </xf>
    <xf numFmtId="164" fontId="36" fillId="15" borderId="31" xfId="0" applyFont="1" applyFill="1" applyBorder="1" applyAlignment="1">
      <alignment horizontal="center" vertical="center" wrapText="1"/>
    </xf>
    <xf numFmtId="164" fontId="41" fillId="0" borderId="19" xfId="0" applyFont="1" applyBorder="1" applyAlignment="1">
      <alignment horizontal="center" vertical="center" wrapText="1"/>
    </xf>
    <xf numFmtId="164" fontId="36" fillId="15" borderId="8" xfId="0" applyFont="1" applyFill="1" applyBorder="1" applyAlignment="1">
      <alignment horizontal="center" vertical="center" wrapText="1"/>
    </xf>
    <xf numFmtId="164" fontId="36" fillId="15" borderId="0" xfId="0" applyFont="1" applyFill="1" applyBorder="1" applyAlignment="1">
      <alignment horizontal="center" vertical="center" wrapText="1"/>
    </xf>
    <xf numFmtId="164" fontId="36" fillId="15" borderId="9" xfId="0" applyFont="1" applyFill="1" applyBorder="1" applyAlignment="1">
      <alignment horizontal="center" vertical="center" wrapText="1"/>
    </xf>
    <xf numFmtId="164" fontId="39" fillId="6" borderId="36" xfId="0" applyFont="1" applyFill="1" applyBorder="1" applyAlignment="1" quotePrefix="1">
      <alignment horizontal="center" vertical="center" wrapText="1"/>
    </xf>
    <xf numFmtId="164" fontId="37" fillId="18" borderId="15" xfId="0" applyFont="1" applyFill="1" applyBorder="1" applyAlignment="1">
      <alignment horizontal="center" vertical="center" wrapText="1"/>
    </xf>
    <xf numFmtId="164" fontId="41" fillId="0" borderId="3" xfId="0" applyFont="1" applyBorder="1" applyAlignment="1">
      <alignment horizontal="center" vertical="center" wrapText="1"/>
    </xf>
    <xf numFmtId="164" fontId="41" fillId="0" borderId="21" xfId="0" applyFont="1" applyBorder="1" applyAlignment="1">
      <alignment horizontal="center" vertical="center" wrapText="1"/>
    </xf>
    <xf numFmtId="164" fontId="37" fillId="4" borderId="47" xfId="0" applyFont="1" applyFill="1" applyBorder="1" applyAlignment="1">
      <alignment horizontal="center" vertical="center" wrapText="1"/>
    </xf>
    <xf numFmtId="164" fontId="36" fillId="0" borderId="17" xfId="0" applyFont="1" applyFill="1" applyBorder="1" applyAlignment="1">
      <alignment horizontal="center" vertical="center" wrapText="1"/>
    </xf>
    <xf numFmtId="164" fontId="42" fillId="0" borderId="19" xfId="0" applyFont="1" applyFill="1" applyBorder="1" applyAlignment="1">
      <alignment horizontal="center" vertical="center" wrapText="1"/>
    </xf>
    <xf numFmtId="164" fontId="36" fillId="0" borderId="17" xfId="0" applyFont="1" applyBorder="1" applyAlignment="1">
      <alignment horizontal="center" vertical="center" wrapText="1"/>
    </xf>
    <xf numFmtId="164" fontId="36" fillId="19" borderId="19" xfId="0" applyFont="1" applyFill="1" applyBorder="1" applyAlignment="1">
      <alignment horizontal="center" vertical="center" wrapText="1"/>
    </xf>
    <xf numFmtId="164" fontId="36" fillId="15" borderId="36" xfId="0" applyFont="1" applyFill="1" applyBorder="1" applyAlignment="1">
      <alignment horizontal="center" vertical="center" wrapText="1"/>
    </xf>
    <xf numFmtId="164" fontId="36" fillId="15" borderId="12" xfId="0" applyFont="1" applyFill="1" applyBorder="1" applyAlignment="1">
      <alignment horizontal="center" vertical="center" wrapText="1"/>
    </xf>
    <xf numFmtId="164" fontId="36" fillId="15" borderId="37" xfId="0" applyFont="1" applyFill="1" applyBorder="1" applyAlignment="1">
      <alignment horizontal="center" vertical="center" wrapText="1"/>
    </xf>
    <xf numFmtId="164" fontId="36" fillId="0" borderId="20" xfId="0" applyFont="1" applyFill="1" applyBorder="1" applyAlignment="1">
      <alignment horizontal="center" vertical="center" wrapText="1"/>
    </xf>
    <xf numFmtId="164" fontId="42" fillId="0" borderId="3" xfId="0" applyFont="1" applyFill="1" applyBorder="1" applyAlignment="1">
      <alignment horizontal="center" vertical="center" wrapText="1"/>
    </xf>
    <xf numFmtId="164" fontId="36" fillId="0" borderId="20" xfId="0" applyFont="1" applyBorder="1" applyAlignment="1">
      <alignment horizontal="center" vertical="center" wrapText="1"/>
    </xf>
    <xf numFmtId="164" fontId="36" fillId="19" borderId="3" xfId="0" applyFont="1" applyFill="1" applyBorder="1" applyAlignment="1">
      <alignment horizontal="center" vertical="center" wrapText="1"/>
    </xf>
    <xf numFmtId="164" fontId="36" fillId="0" borderId="4" xfId="0" applyFont="1" applyFill="1" applyBorder="1" applyAlignment="1">
      <alignment horizontal="center" vertical="center" wrapText="1"/>
    </xf>
    <xf numFmtId="164" fontId="36" fillId="0" borderId="51" xfId="0" applyFont="1" applyFill="1" applyBorder="1" applyAlignment="1">
      <alignment horizontal="center" vertical="center" wrapText="1"/>
    </xf>
    <xf numFmtId="164" fontId="42" fillId="0" borderId="52" xfId="0" applyFont="1" applyFill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19" borderId="52" xfId="0" applyFont="1" applyFill="1" applyBorder="1" applyAlignment="1">
      <alignment horizontal="center" vertical="center" wrapText="1"/>
    </xf>
    <xf numFmtId="164" fontId="23" fillId="10" borderId="2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89"/>
  <sheetViews>
    <sheetView zoomScale="40" zoomScaleNormal="40" workbookViewId="0" topLeftCell="A1">
      <selection activeCell="B2" sqref="B2:B5"/>
    </sheetView>
  </sheetViews>
  <sheetFormatPr defaultColWidth="8.796875" defaultRowHeight="15"/>
  <cols>
    <col min="1" max="1" width="0.40625" style="25" customWidth="1"/>
    <col min="2" max="2" width="19.296875" style="25" customWidth="1"/>
    <col min="3" max="3" width="20.796875" style="25" customWidth="1"/>
    <col min="4" max="4" width="10.19921875" style="25" customWidth="1"/>
    <col min="5" max="5" width="9.09765625" style="25" customWidth="1"/>
    <col min="6" max="6" width="11.8984375" style="25" customWidth="1"/>
    <col min="7" max="23" width="9.09765625" style="25" customWidth="1"/>
    <col min="24" max="24" width="19" style="25" bestFit="1" customWidth="1"/>
    <col min="25" max="16384" width="8.8984375" style="25" customWidth="1"/>
  </cols>
  <sheetData>
    <row r="1" s="78" customFormat="1" ht="5.25" customHeight="1" thickBot="1"/>
    <row r="2" spans="2:23" s="78" customFormat="1" ht="29.25" customHeight="1">
      <c r="B2" s="266" t="s">
        <v>264</v>
      </c>
      <c r="C2" s="79" t="s">
        <v>251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1"/>
      <c r="W2" s="82"/>
    </row>
    <row r="3" spans="2:23" s="78" customFormat="1" ht="31.5" customHeight="1">
      <c r="B3" s="257"/>
      <c r="C3" s="83" t="s">
        <v>252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6"/>
    </row>
    <row r="4" spans="2:23" s="78" customFormat="1" ht="31.5" customHeight="1">
      <c r="B4" s="257"/>
      <c r="C4" s="83" t="s">
        <v>253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5"/>
      <c r="W4" s="86"/>
    </row>
    <row r="5" spans="2:23" s="78" customFormat="1" ht="20.25" customHeight="1" thickBot="1">
      <c r="B5" s="257"/>
      <c r="C5" s="88" t="s">
        <v>159</v>
      </c>
      <c r="D5" s="87"/>
      <c r="E5" s="87"/>
      <c r="F5" s="87"/>
      <c r="G5" s="87"/>
      <c r="H5" s="87"/>
      <c r="I5" s="87"/>
      <c r="J5" s="87"/>
      <c r="K5" s="87"/>
      <c r="L5" s="87"/>
      <c r="M5" s="87" t="s">
        <v>9</v>
      </c>
      <c r="N5" s="87"/>
      <c r="O5" s="87"/>
      <c r="P5" s="87"/>
      <c r="Q5" s="87"/>
      <c r="R5" s="87"/>
      <c r="S5" s="87"/>
      <c r="T5" s="87" t="s">
        <v>160</v>
      </c>
      <c r="U5" s="87"/>
      <c r="V5" s="85"/>
      <c r="W5" s="86"/>
    </row>
    <row r="6" spans="2:27" ht="21.75" customHeight="1" thickBot="1">
      <c r="B6" s="89" t="s">
        <v>229</v>
      </c>
      <c r="C6" s="89" t="s">
        <v>49</v>
      </c>
      <c r="D6" s="258" t="s">
        <v>37</v>
      </c>
      <c r="E6" s="259"/>
      <c r="F6" s="259"/>
      <c r="G6" s="260"/>
      <c r="H6" s="261" t="s">
        <v>38</v>
      </c>
      <c r="I6" s="261"/>
      <c r="J6" s="261"/>
      <c r="K6" s="261"/>
      <c r="L6" s="262" t="s">
        <v>39</v>
      </c>
      <c r="M6" s="261"/>
      <c r="N6" s="261"/>
      <c r="O6" s="263"/>
      <c r="P6" s="262" t="s">
        <v>40</v>
      </c>
      <c r="Q6" s="261"/>
      <c r="R6" s="261"/>
      <c r="S6" s="263"/>
      <c r="T6" s="262" t="s">
        <v>41</v>
      </c>
      <c r="U6" s="261"/>
      <c r="V6" s="261"/>
      <c r="W6" s="263"/>
      <c r="X6" s="24" t="s">
        <v>80</v>
      </c>
      <c r="Y6" s="420" t="s">
        <v>107</v>
      </c>
      <c r="Z6" s="421"/>
      <c r="AA6" s="422"/>
    </row>
    <row r="7" spans="2:27" ht="21.75" customHeight="1" thickBot="1">
      <c r="B7" s="248" t="s">
        <v>230</v>
      </c>
      <c r="C7" s="249">
        <v>37206</v>
      </c>
      <c r="D7" s="417">
        <f>C7+1</f>
        <v>37207</v>
      </c>
      <c r="E7" s="418"/>
      <c r="F7" s="418"/>
      <c r="G7" s="419"/>
      <c r="H7" s="417">
        <f>D7+1</f>
        <v>37208</v>
      </c>
      <c r="I7" s="418"/>
      <c r="J7" s="418"/>
      <c r="K7" s="419"/>
      <c r="L7" s="417">
        <f>H7+1</f>
        <v>37209</v>
      </c>
      <c r="M7" s="418"/>
      <c r="N7" s="418"/>
      <c r="O7" s="419"/>
      <c r="P7" s="417">
        <f>L7+1</f>
        <v>37210</v>
      </c>
      <c r="Q7" s="418"/>
      <c r="R7" s="418"/>
      <c r="S7" s="419"/>
      <c r="T7" s="417">
        <f>P7+1</f>
        <v>37211</v>
      </c>
      <c r="U7" s="418"/>
      <c r="V7" s="418"/>
      <c r="W7" s="419"/>
      <c r="X7" s="24" t="s">
        <v>124</v>
      </c>
      <c r="Y7" s="420" t="s">
        <v>109</v>
      </c>
      <c r="Z7" s="421"/>
      <c r="AA7" s="422"/>
    </row>
    <row r="8" spans="2:27" ht="21.75" customHeight="1">
      <c r="B8" s="90" t="s">
        <v>58</v>
      </c>
      <c r="C8" s="303"/>
      <c r="D8" s="306"/>
      <c r="E8" s="307"/>
      <c r="F8" s="307"/>
      <c r="G8" s="308"/>
      <c r="H8" s="309"/>
      <c r="I8" s="309"/>
      <c r="J8" s="309"/>
      <c r="K8" s="309"/>
      <c r="L8" s="311"/>
      <c r="M8" s="309"/>
      <c r="N8" s="309"/>
      <c r="O8" s="312"/>
      <c r="P8" s="315" t="s">
        <v>161</v>
      </c>
      <c r="Q8" s="316"/>
      <c r="R8" s="316"/>
      <c r="S8" s="317"/>
      <c r="T8" s="318" t="s">
        <v>160</v>
      </c>
      <c r="U8" s="303"/>
      <c r="V8" s="303"/>
      <c r="W8" s="319"/>
      <c r="X8" s="250" t="s">
        <v>58</v>
      </c>
      <c r="Y8" s="423">
        <v>0</v>
      </c>
      <c r="Z8" s="43"/>
      <c r="AA8" s="48"/>
    </row>
    <row r="9" spans="2:27" ht="21.75" customHeight="1">
      <c r="B9" s="90" t="s">
        <v>60</v>
      </c>
      <c r="C9" s="304"/>
      <c r="D9" s="429"/>
      <c r="E9" s="430"/>
      <c r="F9" s="430"/>
      <c r="G9" s="431"/>
      <c r="H9" s="310"/>
      <c r="I9" s="310"/>
      <c r="J9" s="310"/>
      <c r="K9" s="310"/>
      <c r="L9" s="313"/>
      <c r="M9" s="310"/>
      <c r="N9" s="310"/>
      <c r="O9" s="314"/>
      <c r="P9" s="289"/>
      <c r="Q9" s="290"/>
      <c r="R9" s="290"/>
      <c r="S9" s="291"/>
      <c r="T9" s="320"/>
      <c r="U9" s="321"/>
      <c r="V9" s="321"/>
      <c r="W9" s="322"/>
      <c r="X9" s="250" t="s">
        <v>60</v>
      </c>
      <c r="Y9" s="424"/>
      <c r="Z9" s="43"/>
      <c r="AA9" s="48"/>
    </row>
    <row r="10" spans="2:27" ht="21.75" customHeight="1">
      <c r="B10" s="91" t="s">
        <v>61</v>
      </c>
      <c r="C10" s="304"/>
      <c r="D10" s="432" t="s">
        <v>254</v>
      </c>
      <c r="E10" s="433"/>
      <c r="F10" s="433"/>
      <c r="G10" s="434"/>
      <c r="H10" s="435" t="s">
        <v>163</v>
      </c>
      <c r="I10" s="326" t="s">
        <v>164</v>
      </c>
      <c r="J10" s="276" t="s">
        <v>165</v>
      </c>
      <c r="K10" s="329" t="s">
        <v>166</v>
      </c>
      <c r="L10" s="332" t="s">
        <v>167</v>
      </c>
      <c r="M10" s="326" t="s">
        <v>164</v>
      </c>
      <c r="N10" s="276" t="s">
        <v>165</v>
      </c>
      <c r="O10" s="284" t="s">
        <v>166</v>
      </c>
      <c r="P10" s="294" t="s">
        <v>163</v>
      </c>
      <c r="Q10" s="326" t="s">
        <v>164</v>
      </c>
      <c r="R10" s="276" t="s">
        <v>165</v>
      </c>
      <c r="S10" s="284" t="s">
        <v>166</v>
      </c>
      <c r="T10" s="323" t="s">
        <v>168</v>
      </c>
      <c r="U10" s="324"/>
      <c r="V10" s="324"/>
      <c r="W10" s="325"/>
      <c r="X10" s="50" t="s">
        <v>61</v>
      </c>
      <c r="Y10" s="425">
        <v>1</v>
      </c>
      <c r="Z10" s="43"/>
      <c r="AA10" s="48"/>
    </row>
    <row r="11" spans="2:27" ht="21.75" customHeight="1">
      <c r="B11" s="91" t="s">
        <v>62</v>
      </c>
      <c r="C11" s="304"/>
      <c r="D11" s="432"/>
      <c r="E11" s="433"/>
      <c r="F11" s="433"/>
      <c r="G11" s="434"/>
      <c r="H11" s="435"/>
      <c r="I11" s="327"/>
      <c r="J11" s="277"/>
      <c r="K11" s="330"/>
      <c r="L11" s="333"/>
      <c r="M11" s="327"/>
      <c r="N11" s="277"/>
      <c r="O11" s="284"/>
      <c r="P11" s="294"/>
      <c r="Q11" s="327"/>
      <c r="R11" s="277"/>
      <c r="S11" s="284"/>
      <c r="T11" s="286"/>
      <c r="U11" s="287"/>
      <c r="V11" s="287"/>
      <c r="W11" s="288"/>
      <c r="X11" s="50" t="s">
        <v>62</v>
      </c>
      <c r="Y11" s="426"/>
      <c r="Z11" s="43"/>
      <c r="AA11" s="48"/>
    </row>
    <row r="12" spans="2:27" ht="21.75" customHeight="1">
      <c r="B12" s="91" t="s">
        <v>63</v>
      </c>
      <c r="C12" s="304"/>
      <c r="D12" s="432"/>
      <c r="E12" s="433"/>
      <c r="F12" s="433"/>
      <c r="G12" s="434"/>
      <c r="H12" s="435"/>
      <c r="I12" s="327"/>
      <c r="J12" s="277"/>
      <c r="K12" s="330"/>
      <c r="L12" s="333"/>
      <c r="M12" s="327"/>
      <c r="N12" s="277"/>
      <c r="O12" s="284"/>
      <c r="P12" s="294"/>
      <c r="Q12" s="327"/>
      <c r="R12" s="277"/>
      <c r="S12" s="284"/>
      <c r="T12" s="286"/>
      <c r="U12" s="287"/>
      <c r="V12" s="287"/>
      <c r="W12" s="288"/>
      <c r="X12" s="50" t="s">
        <v>63</v>
      </c>
      <c r="Y12" s="426"/>
      <c r="Z12" s="43"/>
      <c r="AA12" s="48"/>
    </row>
    <row r="13" spans="2:27" ht="21.75" customHeight="1">
      <c r="B13" s="91" t="s">
        <v>64</v>
      </c>
      <c r="C13" s="304"/>
      <c r="D13" s="432"/>
      <c r="E13" s="433"/>
      <c r="F13" s="433"/>
      <c r="G13" s="434"/>
      <c r="H13" s="435"/>
      <c r="I13" s="328"/>
      <c r="J13" s="278"/>
      <c r="K13" s="331"/>
      <c r="L13" s="334"/>
      <c r="M13" s="328"/>
      <c r="N13" s="278"/>
      <c r="O13" s="284"/>
      <c r="P13" s="294"/>
      <c r="Q13" s="328"/>
      <c r="R13" s="278"/>
      <c r="S13" s="284"/>
      <c r="T13" s="289"/>
      <c r="U13" s="290"/>
      <c r="V13" s="290"/>
      <c r="W13" s="291"/>
      <c r="X13" s="50" t="s">
        <v>64</v>
      </c>
      <c r="Y13" s="427"/>
      <c r="Z13" s="43"/>
      <c r="AA13" s="48"/>
    </row>
    <row r="14" spans="2:27" ht="21.75" customHeight="1">
      <c r="B14" s="92" t="s">
        <v>42</v>
      </c>
      <c r="C14" s="304"/>
      <c r="D14" s="436"/>
      <c r="E14" s="437"/>
      <c r="F14" s="437"/>
      <c r="G14" s="438"/>
      <c r="H14" s="280" t="s">
        <v>43</v>
      </c>
      <c r="I14" s="280"/>
      <c r="J14" s="280"/>
      <c r="K14" s="280"/>
      <c r="L14" s="279" t="s">
        <v>43</v>
      </c>
      <c r="M14" s="280"/>
      <c r="N14" s="280"/>
      <c r="O14" s="281"/>
      <c r="P14" s="279" t="s">
        <v>43</v>
      </c>
      <c r="Q14" s="280"/>
      <c r="R14" s="280"/>
      <c r="S14" s="281"/>
      <c r="T14" s="279" t="s">
        <v>43</v>
      </c>
      <c r="U14" s="280"/>
      <c r="V14" s="280"/>
      <c r="W14" s="281"/>
      <c r="X14" s="251" t="s">
        <v>42</v>
      </c>
      <c r="Y14" s="49"/>
      <c r="Z14" s="45"/>
      <c r="AA14" s="48"/>
    </row>
    <row r="15" spans="2:27" ht="21.75" customHeight="1">
      <c r="B15" s="93" t="s">
        <v>65</v>
      </c>
      <c r="C15" s="304"/>
      <c r="D15" s="439" t="s">
        <v>43</v>
      </c>
      <c r="E15" s="440"/>
      <c r="F15" s="440"/>
      <c r="G15" s="441"/>
      <c r="H15" s="293" t="s">
        <v>170</v>
      </c>
      <c r="I15" s="282" t="s">
        <v>164</v>
      </c>
      <c r="J15" s="283" t="s">
        <v>165</v>
      </c>
      <c r="K15" s="284" t="s">
        <v>166</v>
      </c>
      <c r="L15" s="286" t="s">
        <v>171</v>
      </c>
      <c r="M15" s="287"/>
      <c r="N15" s="287"/>
      <c r="O15" s="288"/>
      <c r="P15" s="296" t="s">
        <v>163</v>
      </c>
      <c r="Q15" s="282" t="s">
        <v>164</v>
      </c>
      <c r="R15" s="283" t="s">
        <v>165</v>
      </c>
      <c r="S15" s="284" t="s">
        <v>166</v>
      </c>
      <c r="T15" s="286" t="s">
        <v>168</v>
      </c>
      <c r="U15" s="287"/>
      <c r="V15" s="287"/>
      <c r="W15" s="288"/>
      <c r="X15" s="51" t="s">
        <v>65</v>
      </c>
      <c r="Y15" s="425">
        <v>2</v>
      </c>
      <c r="Z15" s="44"/>
      <c r="AA15" s="48"/>
    </row>
    <row r="16" spans="2:27" ht="21.75" customHeight="1">
      <c r="B16" s="93" t="s">
        <v>66</v>
      </c>
      <c r="C16" s="304"/>
      <c r="D16" s="442" t="s">
        <v>255</v>
      </c>
      <c r="E16" s="443"/>
      <c r="F16" s="443"/>
      <c r="G16" s="444"/>
      <c r="H16" s="293"/>
      <c r="I16" s="282"/>
      <c r="J16" s="283"/>
      <c r="K16" s="285"/>
      <c r="L16" s="286"/>
      <c r="M16" s="287"/>
      <c r="N16" s="287"/>
      <c r="O16" s="288"/>
      <c r="P16" s="296"/>
      <c r="Q16" s="282"/>
      <c r="R16" s="283"/>
      <c r="S16" s="285"/>
      <c r="T16" s="286"/>
      <c r="U16" s="287"/>
      <c r="V16" s="287"/>
      <c r="W16" s="288"/>
      <c r="X16" s="51" t="s">
        <v>66</v>
      </c>
      <c r="Y16" s="426"/>
      <c r="Z16" s="44"/>
      <c r="AA16" s="48"/>
    </row>
    <row r="17" spans="2:27" ht="21.75" customHeight="1">
      <c r="B17" s="93" t="s">
        <v>67</v>
      </c>
      <c r="C17" s="304"/>
      <c r="D17" s="445"/>
      <c r="E17" s="446"/>
      <c r="F17" s="446"/>
      <c r="G17" s="447"/>
      <c r="H17" s="293"/>
      <c r="I17" s="282"/>
      <c r="J17" s="283"/>
      <c r="K17" s="285"/>
      <c r="L17" s="289"/>
      <c r="M17" s="290"/>
      <c r="N17" s="290"/>
      <c r="O17" s="291"/>
      <c r="P17" s="296"/>
      <c r="Q17" s="282"/>
      <c r="R17" s="283"/>
      <c r="S17" s="285"/>
      <c r="T17" s="289"/>
      <c r="U17" s="290"/>
      <c r="V17" s="290"/>
      <c r="W17" s="291"/>
      <c r="X17" s="51" t="s">
        <v>67</v>
      </c>
      <c r="Y17" s="427"/>
      <c r="Z17" s="44"/>
      <c r="AA17" s="48"/>
    </row>
    <row r="18" spans="2:27" ht="21.75" customHeight="1">
      <c r="B18" s="94" t="s">
        <v>44</v>
      </c>
      <c r="C18" s="305"/>
      <c r="D18" s="297" t="s">
        <v>45</v>
      </c>
      <c r="E18" s="298"/>
      <c r="F18" s="298"/>
      <c r="G18" s="299"/>
      <c r="H18" s="300" t="s">
        <v>45</v>
      </c>
      <c r="I18" s="300"/>
      <c r="J18" s="300"/>
      <c r="K18" s="300"/>
      <c r="L18" s="301" t="s">
        <v>45</v>
      </c>
      <c r="M18" s="300"/>
      <c r="N18" s="300"/>
      <c r="O18" s="302"/>
      <c r="P18" s="301" t="s">
        <v>45</v>
      </c>
      <c r="Q18" s="300"/>
      <c r="R18" s="300"/>
      <c r="S18" s="302"/>
      <c r="T18" s="267"/>
      <c r="U18" s="268"/>
      <c r="V18" s="268"/>
      <c r="W18" s="269"/>
      <c r="X18" s="252" t="s">
        <v>81</v>
      </c>
      <c r="Y18" s="49"/>
      <c r="Z18" s="45"/>
      <c r="AA18" s="48"/>
    </row>
    <row r="19" spans="2:27" ht="21.75" customHeight="1">
      <c r="B19" s="93" t="s">
        <v>68</v>
      </c>
      <c r="C19" s="264" t="s">
        <v>172</v>
      </c>
      <c r="D19" s="323" t="s">
        <v>162</v>
      </c>
      <c r="E19" s="324"/>
      <c r="F19" s="324"/>
      <c r="G19" s="325"/>
      <c r="H19" s="294" t="s">
        <v>163</v>
      </c>
      <c r="I19" s="282" t="s">
        <v>164</v>
      </c>
      <c r="J19" s="276" t="s">
        <v>165</v>
      </c>
      <c r="K19" s="284" t="s">
        <v>166</v>
      </c>
      <c r="L19" s="448" t="s">
        <v>173</v>
      </c>
      <c r="M19" s="449"/>
      <c r="N19" s="344" t="s">
        <v>165</v>
      </c>
      <c r="O19" s="347" t="s">
        <v>166</v>
      </c>
      <c r="P19" s="294" t="s">
        <v>163</v>
      </c>
      <c r="Q19" s="326" t="s">
        <v>164</v>
      </c>
      <c r="R19" s="276" t="s">
        <v>165</v>
      </c>
      <c r="S19" s="284" t="s">
        <v>166</v>
      </c>
      <c r="T19" s="270"/>
      <c r="U19" s="271"/>
      <c r="V19" s="271"/>
      <c r="W19" s="272"/>
      <c r="X19" s="51" t="s">
        <v>82</v>
      </c>
      <c r="Y19" s="425">
        <v>3</v>
      </c>
      <c r="Z19" s="43"/>
      <c r="AA19" s="48"/>
    </row>
    <row r="20" spans="2:27" ht="21.75" customHeight="1">
      <c r="B20" s="93" t="s">
        <v>69</v>
      </c>
      <c r="C20" s="265"/>
      <c r="D20" s="286"/>
      <c r="E20" s="287"/>
      <c r="F20" s="287"/>
      <c r="G20" s="288"/>
      <c r="H20" s="294"/>
      <c r="I20" s="282"/>
      <c r="J20" s="277"/>
      <c r="K20" s="284"/>
      <c r="L20" s="450"/>
      <c r="M20" s="451"/>
      <c r="N20" s="345"/>
      <c r="O20" s="348"/>
      <c r="P20" s="294"/>
      <c r="Q20" s="327"/>
      <c r="R20" s="277"/>
      <c r="S20" s="284"/>
      <c r="T20" s="270"/>
      <c r="U20" s="271"/>
      <c r="V20" s="271"/>
      <c r="W20" s="272"/>
      <c r="X20" s="51" t="s">
        <v>83</v>
      </c>
      <c r="Y20" s="426"/>
      <c r="Z20" s="43"/>
      <c r="AA20" s="48"/>
    </row>
    <row r="21" spans="2:27" ht="21.75" customHeight="1" thickBot="1">
      <c r="B21" s="93" t="s">
        <v>70</v>
      </c>
      <c r="C21" s="265"/>
      <c r="D21" s="335" t="s">
        <v>169</v>
      </c>
      <c r="E21" s="336"/>
      <c r="F21" s="336"/>
      <c r="G21" s="337"/>
      <c r="H21" s="294"/>
      <c r="I21" s="282"/>
      <c r="J21" s="277"/>
      <c r="K21" s="284"/>
      <c r="L21" s="450"/>
      <c r="M21" s="451"/>
      <c r="N21" s="345"/>
      <c r="O21" s="348"/>
      <c r="P21" s="294"/>
      <c r="Q21" s="327"/>
      <c r="R21" s="277"/>
      <c r="S21" s="284"/>
      <c r="T21" s="270"/>
      <c r="U21" s="271"/>
      <c r="V21" s="271"/>
      <c r="W21" s="272"/>
      <c r="X21" s="51" t="s">
        <v>84</v>
      </c>
      <c r="Y21" s="426"/>
      <c r="Z21" s="44"/>
      <c r="AA21" s="48"/>
    </row>
    <row r="22" spans="2:27" ht="21.75" customHeight="1">
      <c r="B22" s="452" t="s">
        <v>71</v>
      </c>
      <c r="C22" s="453" t="s">
        <v>256</v>
      </c>
      <c r="D22" s="338"/>
      <c r="E22" s="338"/>
      <c r="F22" s="338"/>
      <c r="G22" s="339"/>
      <c r="H22" s="294"/>
      <c r="I22" s="282"/>
      <c r="J22" s="278"/>
      <c r="K22" s="284"/>
      <c r="L22" s="454"/>
      <c r="M22" s="455"/>
      <c r="N22" s="346"/>
      <c r="O22" s="349"/>
      <c r="P22" s="294"/>
      <c r="Q22" s="328"/>
      <c r="R22" s="278"/>
      <c r="S22" s="284"/>
      <c r="T22" s="270"/>
      <c r="U22" s="271"/>
      <c r="V22" s="271"/>
      <c r="W22" s="272"/>
      <c r="X22" s="51" t="s">
        <v>85</v>
      </c>
      <c r="Y22" s="427"/>
      <c r="Z22" s="44"/>
      <c r="AA22" s="48"/>
    </row>
    <row r="23" spans="2:27" ht="21.75" customHeight="1">
      <c r="B23" s="456" t="s">
        <v>46</v>
      </c>
      <c r="C23" s="457"/>
      <c r="D23" s="458" t="s">
        <v>43</v>
      </c>
      <c r="E23" s="340"/>
      <c r="F23" s="340"/>
      <c r="G23" s="341"/>
      <c r="H23" s="280" t="s">
        <v>43</v>
      </c>
      <c r="I23" s="280"/>
      <c r="J23" s="280"/>
      <c r="K23" s="280"/>
      <c r="L23" s="279" t="s">
        <v>43</v>
      </c>
      <c r="M23" s="280"/>
      <c r="N23" s="280"/>
      <c r="O23" s="281"/>
      <c r="P23" s="279" t="s">
        <v>43</v>
      </c>
      <c r="Q23" s="280"/>
      <c r="R23" s="280"/>
      <c r="S23" s="281"/>
      <c r="T23" s="459" t="s">
        <v>254</v>
      </c>
      <c r="U23" s="460"/>
      <c r="V23" s="460"/>
      <c r="W23" s="461"/>
      <c r="X23" s="252" t="s">
        <v>86</v>
      </c>
      <c r="Y23" s="49"/>
      <c r="Z23" s="43"/>
      <c r="AA23" s="48"/>
    </row>
    <row r="24" spans="2:27" ht="21.75" customHeight="1">
      <c r="B24" s="452" t="s">
        <v>50</v>
      </c>
      <c r="C24" s="457"/>
      <c r="D24" s="435" t="s">
        <v>163</v>
      </c>
      <c r="E24" s="282" t="s">
        <v>164</v>
      </c>
      <c r="F24" s="276" t="s">
        <v>165</v>
      </c>
      <c r="G24" s="292" t="s">
        <v>166</v>
      </c>
      <c r="H24" s="294" t="s">
        <v>163</v>
      </c>
      <c r="I24" s="282" t="s">
        <v>164</v>
      </c>
      <c r="J24" s="276" t="s">
        <v>165</v>
      </c>
      <c r="K24" s="284" t="s">
        <v>166</v>
      </c>
      <c r="L24" s="326" t="s">
        <v>164</v>
      </c>
      <c r="M24" s="462"/>
      <c r="N24" s="276" t="s">
        <v>165</v>
      </c>
      <c r="O24" s="284" t="s">
        <v>166</v>
      </c>
      <c r="P24" s="294" t="s">
        <v>163</v>
      </c>
      <c r="Q24" s="326" t="s">
        <v>164</v>
      </c>
      <c r="R24" s="276" t="s">
        <v>165</v>
      </c>
      <c r="S24" s="284" t="s">
        <v>166</v>
      </c>
      <c r="T24" s="463"/>
      <c r="U24" s="464"/>
      <c r="V24" s="464"/>
      <c r="W24" s="465"/>
      <c r="X24" s="51" t="s">
        <v>87</v>
      </c>
      <c r="Y24" s="425">
        <v>4</v>
      </c>
      <c r="AA24" s="253"/>
    </row>
    <row r="25" spans="2:27" ht="21.75" customHeight="1" thickBot="1">
      <c r="B25" s="466" t="s">
        <v>51</v>
      </c>
      <c r="C25" s="467"/>
      <c r="D25" s="435"/>
      <c r="E25" s="295"/>
      <c r="F25" s="277"/>
      <c r="G25" s="292"/>
      <c r="H25" s="294"/>
      <c r="I25" s="282"/>
      <c r="J25" s="277"/>
      <c r="K25" s="284"/>
      <c r="L25" s="327"/>
      <c r="M25" s="468"/>
      <c r="N25" s="277"/>
      <c r="O25" s="284"/>
      <c r="P25" s="294"/>
      <c r="Q25" s="327"/>
      <c r="R25" s="277"/>
      <c r="S25" s="284"/>
      <c r="T25" s="463"/>
      <c r="U25" s="464"/>
      <c r="V25" s="464"/>
      <c r="W25" s="465"/>
      <c r="X25" s="50" t="s">
        <v>88</v>
      </c>
      <c r="Y25" s="426"/>
      <c r="AA25" s="253"/>
    </row>
    <row r="26" spans="2:27" ht="21.75" customHeight="1">
      <c r="B26" s="93" t="s">
        <v>52</v>
      </c>
      <c r="C26" s="350" t="s">
        <v>174</v>
      </c>
      <c r="D26" s="294"/>
      <c r="E26" s="295"/>
      <c r="F26" s="277"/>
      <c r="G26" s="292"/>
      <c r="H26" s="294"/>
      <c r="I26" s="282"/>
      <c r="J26" s="277"/>
      <c r="K26" s="284"/>
      <c r="L26" s="327"/>
      <c r="M26" s="468"/>
      <c r="N26" s="277"/>
      <c r="O26" s="284"/>
      <c r="P26" s="294"/>
      <c r="Q26" s="327"/>
      <c r="R26" s="277"/>
      <c r="S26" s="284"/>
      <c r="T26" s="463"/>
      <c r="U26" s="464"/>
      <c r="V26" s="464"/>
      <c r="W26" s="465"/>
      <c r="X26" s="51" t="s">
        <v>89</v>
      </c>
      <c r="Y26" s="426"/>
      <c r="AA26" s="253"/>
    </row>
    <row r="27" spans="2:27" ht="21.75" customHeight="1">
      <c r="B27" s="93" t="s">
        <v>72</v>
      </c>
      <c r="C27" s="351"/>
      <c r="D27" s="294"/>
      <c r="E27" s="295"/>
      <c r="F27" s="278"/>
      <c r="G27" s="292"/>
      <c r="H27" s="294"/>
      <c r="I27" s="282"/>
      <c r="J27" s="278"/>
      <c r="K27" s="284"/>
      <c r="L27" s="328"/>
      <c r="M27" s="469"/>
      <c r="N27" s="278"/>
      <c r="O27" s="284"/>
      <c r="P27" s="294"/>
      <c r="Q27" s="328"/>
      <c r="R27" s="278"/>
      <c r="S27" s="284"/>
      <c r="T27" s="463"/>
      <c r="U27" s="464"/>
      <c r="V27" s="464"/>
      <c r="W27" s="465"/>
      <c r="X27" s="51" t="s">
        <v>90</v>
      </c>
      <c r="Y27" s="427"/>
      <c r="AA27" s="253"/>
    </row>
    <row r="28" spans="2:27" ht="21.75" customHeight="1">
      <c r="B28" s="94" t="s">
        <v>73</v>
      </c>
      <c r="C28" s="95" t="s">
        <v>175</v>
      </c>
      <c r="D28" s="297" t="s">
        <v>47</v>
      </c>
      <c r="E28" s="298"/>
      <c r="F28" s="298"/>
      <c r="G28" s="470"/>
      <c r="H28" s="300" t="s">
        <v>47</v>
      </c>
      <c r="I28" s="300"/>
      <c r="J28" s="300"/>
      <c r="K28" s="300"/>
      <c r="L28" s="279" t="s">
        <v>43</v>
      </c>
      <c r="M28" s="280"/>
      <c r="N28" s="280"/>
      <c r="O28" s="281"/>
      <c r="P28" s="301" t="s">
        <v>47</v>
      </c>
      <c r="Q28" s="300"/>
      <c r="R28" s="300"/>
      <c r="S28" s="302"/>
      <c r="T28" s="463"/>
      <c r="U28" s="464"/>
      <c r="V28" s="464"/>
      <c r="W28" s="465"/>
      <c r="X28" s="252" t="s">
        <v>91</v>
      </c>
      <c r="Y28" s="46"/>
      <c r="Z28" s="42"/>
      <c r="AA28" s="47"/>
    </row>
    <row r="29" spans="2:27" ht="21.75" customHeight="1">
      <c r="B29" s="96" t="s">
        <v>176</v>
      </c>
      <c r="C29" s="370" t="s">
        <v>59</v>
      </c>
      <c r="D29" s="373" t="s">
        <v>173</v>
      </c>
      <c r="E29" s="471" t="s">
        <v>59</v>
      </c>
      <c r="F29" s="472" t="s">
        <v>165</v>
      </c>
      <c r="G29" s="471" t="s">
        <v>257</v>
      </c>
      <c r="H29" s="473" t="s">
        <v>59</v>
      </c>
      <c r="I29" s="474" t="s">
        <v>258</v>
      </c>
      <c r="J29" s="472" t="s">
        <v>165</v>
      </c>
      <c r="K29" s="471" t="s">
        <v>259</v>
      </c>
      <c r="L29" s="352" t="s">
        <v>48</v>
      </c>
      <c r="M29" s="342"/>
      <c r="N29" s="342"/>
      <c r="O29" s="353"/>
      <c r="P29" s="359" t="s">
        <v>177</v>
      </c>
      <c r="Q29" s="360"/>
      <c r="R29" s="360"/>
      <c r="S29" s="361"/>
      <c r="T29" s="475"/>
      <c r="U29" s="476"/>
      <c r="V29" s="476"/>
      <c r="W29" s="477"/>
      <c r="X29" s="52" t="s">
        <v>231</v>
      </c>
      <c r="Y29" s="425">
        <v>5</v>
      </c>
      <c r="Z29" s="77"/>
      <c r="AA29" s="47"/>
    </row>
    <row r="30" spans="2:27" ht="21.75" customHeight="1">
      <c r="B30" s="93" t="s">
        <v>178</v>
      </c>
      <c r="C30" s="371"/>
      <c r="D30" s="374"/>
      <c r="E30" s="478"/>
      <c r="F30" s="479"/>
      <c r="G30" s="478"/>
      <c r="H30" s="480"/>
      <c r="I30" s="481"/>
      <c r="J30" s="479"/>
      <c r="K30" s="478"/>
      <c r="L30" s="354"/>
      <c r="M30" s="343"/>
      <c r="N30" s="343"/>
      <c r="O30" s="355"/>
      <c r="P30" s="362"/>
      <c r="Q30" s="363"/>
      <c r="R30" s="363"/>
      <c r="S30" s="364"/>
      <c r="T30" s="270"/>
      <c r="U30" s="271"/>
      <c r="V30" s="271"/>
      <c r="W30" s="272"/>
      <c r="X30" s="52" t="s">
        <v>232</v>
      </c>
      <c r="Y30" s="426"/>
      <c r="Z30" s="77"/>
      <c r="AA30" s="47"/>
    </row>
    <row r="31" spans="2:27" ht="21.75" customHeight="1">
      <c r="B31" s="93" t="s">
        <v>179</v>
      </c>
      <c r="C31" s="371"/>
      <c r="D31" s="374"/>
      <c r="E31" s="478"/>
      <c r="F31" s="479"/>
      <c r="G31" s="482"/>
      <c r="H31" s="480"/>
      <c r="I31" s="481"/>
      <c r="J31" s="479"/>
      <c r="K31" s="482"/>
      <c r="L31" s="354"/>
      <c r="M31" s="343"/>
      <c r="N31" s="343"/>
      <c r="O31" s="355"/>
      <c r="P31" s="362"/>
      <c r="Q31" s="363"/>
      <c r="R31" s="363"/>
      <c r="S31" s="364"/>
      <c r="T31" s="270"/>
      <c r="U31" s="271"/>
      <c r="V31" s="271"/>
      <c r="W31" s="272"/>
      <c r="X31" s="52" t="s">
        <v>233</v>
      </c>
      <c r="Y31" s="426"/>
      <c r="Z31" s="254"/>
      <c r="AA31" s="253"/>
    </row>
    <row r="32" spans="2:27" ht="21.75" customHeight="1">
      <c r="B32" s="97" t="s">
        <v>180</v>
      </c>
      <c r="C32" s="371"/>
      <c r="D32" s="374"/>
      <c r="E32" s="478"/>
      <c r="F32" s="479"/>
      <c r="G32" s="471" t="s">
        <v>260</v>
      </c>
      <c r="H32" s="480"/>
      <c r="I32" s="481"/>
      <c r="J32" s="479"/>
      <c r="K32" s="471" t="s">
        <v>261</v>
      </c>
      <c r="L32" s="354"/>
      <c r="M32" s="343"/>
      <c r="N32" s="343"/>
      <c r="O32" s="355"/>
      <c r="P32" s="362"/>
      <c r="Q32" s="363"/>
      <c r="R32" s="363"/>
      <c r="S32" s="364"/>
      <c r="T32" s="270"/>
      <c r="U32" s="271"/>
      <c r="V32" s="271"/>
      <c r="W32" s="272"/>
      <c r="X32" s="52" t="s">
        <v>234</v>
      </c>
      <c r="Y32" s="426"/>
      <c r="Z32" s="254"/>
      <c r="AA32" s="253"/>
    </row>
    <row r="33" spans="2:27" ht="21.75" customHeight="1">
      <c r="B33" s="96" t="s">
        <v>181</v>
      </c>
      <c r="C33" s="371"/>
      <c r="D33" s="374"/>
      <c r="E33" s="478"/>
      <c r="F33" s="479"/>
      <c r="G33" s="478"/>
      <c r="H33" s="480"/>
      <c r="I33" s="481"/>
      <c r="J33" s="479"/>
      <c r="K33" s="478"/>
      <c r="L33" s="354"/>
      <c r="M33" s="343"/>
      <c r="N33" s="343"/>
      <c r="O33" s="355"/>
      <c r="P33" s="362"/>
      <c r="Q33" s="363"/>
      <c r="R33" s="363"/>
      <c r="S33" s="364"/>
      <c r="T33" s="270"/>
      <c r="U33" s="271"/>
      <c r="V33" s="271"/>
      <c r="W33" s="272"/>
      <c r="X33" s="52" t="s">
        <v>235</v>
      </c>
      <c r="Y33" s="426"/>
      <c r="Z33" s="254"/>
      <c r="AA33" s="253"/>
    </row>
    <row r="34" spans="2:27" ht="21.75" customHeight="1" thickBot="1">
      <c r="B34" s="98" t="s">
        <v>182</v>
      </c>
      <c r="C34" s="372"/>
      <c r="D34" s="375"/>
      <c r="E34" s="483"/>
      <c r="F34" s="484"/>
      <c r="G34" s="483"/>
      <c r="H34" s="485"/>
      <c r="I34" s="486"/>
      <c r="J34" s="484"/>
      <c r="K34" s="483"/>
      <c r="L34" s="356"/>
      <c r="M34" s="357"/>
      <c r="N34" s="357"/>
      <c r="O34" s="358"/>
      <c r="P34" s="365"/>
      <c r="Q34" s="366"/>
      <c r="R34" s="366"/>
      <c r="S34" s="367"/>
      <c r="T34" s="273"/>
      <c r="U34" s="274"/>
      <c r="V34" s="274"/>
      <c r="W34" s="275"/>
      <c r="X34" s="52" t="s">
        <v>236</v>
      </c>
      <c r="Y34" s="427"/>
      <c r="Z34" s="255"/>
      <c r="AA34" s="256"/>
    </row>
    <row r="35" spans="2:23" s="99" customFormat="1" ht="18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</row>
    <row r="36" spans="2:23" s="99" customFormat="1" ht="18">
      <c r="B36" s="100"/>
      <c r="C36" s="368" t="s">
        <v>183</v>
      </c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101"/>
      <c r="V36" s="101"/>
      <c r="W36" s="102"/>
    </row>
    <row r="37" spans="2:23" s="99" customFormat="1" ht="18">
      <c r="B37" s="100"/>
      <c r="C37" s="104"/>
      <c r="D37" s="369"/>
      <c r="E37" s="369"/>
      <c r="F37" s="369"/>
      <c r="G37" s="369"/>
      <c r="H37" s="369"/>
      <c r="I37" s="369"/>
      <c r="J37" s="369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1"/>
      <c r="V37" s="101"/>
      <c r="W37" s="102"/>
    </row>
    <row r="38" spans="2:23" s="99" customFormat="1" ht="18">
      <c r="B38" s="100"/>
      <c r="C38" s="104" t="s">
        <v>163</v>
      </c>
      <c r="D38" s="376" t="s">
        <v>184</v>
      </c>
      <c r="E38" s="377"/>
      <c r="F38" s="377"/>
      <c r="G38" s="377"/>
      <c r="H38" s="377"/>
      <c r="I38" s="377"/>
      <c r="J38" s="378"/>
      <c r="K38" s="379" t="s">
        <v>173</v>
      </c>
      <c r="L38" s="379"/>
      <c r="M38" s="379"/>
      <c r="N38" s="380" t="s">
        <v>185</v>
      </c>
      <c r="O38" s="381"/>
      <c r="P38" s="381"/>
      <c r="Q38" s="381"/>
      <c r="R38" s="381"/>
      <c r="S38" s="381"/>
      <c r="T38" s="382"/>
      <c r="U38" s="101"/>
      <c r="V38" s="101"/>
      <c r="W38" s="102"/>
    </row>
    <row r="39" spans="2:23" s="99" customFormat="1" ht="18">
      <c r="B39" s="100"/>
      <c r="C39" s="105" t="s">
        <v>164</v>
      </c>
      <c r="D39" s="383" t="s">
        <v>186</v>
      </c>
      <c r="E39" s="384"/>
      <c r="F39" s="384"/>
      <c r="G39" s="384"/>
      <c r="H39" s="384"/>
      <c r="I39" s="384"/>
      <c r="J39" s="385"/>
      <c r="K39" s="386" t="s">
        <v>167</v>
      </c>
      <c r="L39" s="386"/>
      <c r="M39" s="386"/>
      <c r="N39" s="387" t="s">
        <v>187</v>
      </c>
      <c r="O39" s="388"/>
      <c r="P39" s="388"/>
      <c r="Q39" s="388"/>
      <c r="R39" s="388"/>
      <c r="S39" s="388"/>
      <c r="T39" s="389"/>
      <c r="U39" s="101"/>
      <c r="V39" s="101"/>
      <c r="W39" s="102"/>
    </row>
    <row r="40" spans="2:23" s="99" customFormat="1" ht="18">
      <c r="B40" s="100"/>
      <c r="C40" s="106" t="s">
        <v>165</v>
      </c>
      <c r="D40" s="390" t="s">
        <v>188</v>
      </c>
      <c r="E40" s="391"/>
      <c r="F40" s="391"/>
      <c r="G40" s="391"/>
      <c r="H40" s="391"/>
      <c r="I40" s="391"/>
      <c r="J40" s="392"/>
      <c r="K40" s="393" t="s">
        <v>189</v>
      </c>
      <c r="L40" s="393"/>
      <c r="M40" s="393"/>
      <c r="N40" s="394" t="s">
        <v>190</v>
      </c>
      <c r="O40" s="395"/>
      <c r="P40" s="395"/>
      <c r="Q40" s="395"/>
      <c r="R40" s="395"/>
      <c r="S40" s="395"/>
      <c r="T40" s="396"/>
      <c r="U40" s="101"/>
      <c r="V40" s="101"/>
      <c r="W40" s="102"/>
    </row>
    <row r="41" spans="2:23" s="99" customFormat="1" ht="18">
      <c r="B41" s="100"/>
      <c r="C41" s="107" t="s">
        <v>166</v>
      </c>
      <c r="D41" s="397" t="s">
        <v>191</v>
      </c>
      <c r="E41" s="398"/>
      <c r="F41" s="398"/>
      <c r="G41" s="398"/>
      <c r="H41" s="398"/>
      <c r="I41" s="398"/>
      <c r="J41" s="399"/>
      <c r="K41" s="400" t="s">
        <v>192</v>
      </c>
      <c r="L41" s="400"/>
      <c r="M41" s="400"/>
      <c r="N41" s="397" t="s">
        <v>193</v>
      </c>
      <c r="O41" s="398"/>
      <c r="P41" s="398"/>
      <c r="Q41" s="398"/>
      <c r="R41" s="398"/>
      <c r="S41" s="398"/>
      <c r="T41" s="399"/>
      <c r="U41" s="101"/>
      <c r="V41" s="101"/>
      <c r="W41" s="102"/>
    </row>
    <row r="42" spans="2:23" s="99" customFormat="1" ht="18">
      <c r="B42" s="100"/>
      <c r="C42" s="108" t="s">
        <v>194</v>
      </c>
      <c r="D42" s="401" t="s">
        <v>195</v>
      </c>
      <c r="E42" s="402"/>
      <c r="F42" s="402"/>
      <c r="G42" s="402"/>
      <c r="H42" s="402"/>
      <c r="I42" s="402"/>
      <c r="J42" s="403"/>
      <c r="K42" s="404" t="s">
        <v>196</v>
      </c>
      <c r="L42" s="404"/>
      <c r="M42" s="404"/>
      <c r="N42" s="405" t="s">
        <v>197</v>
      </c>
      <c r="O42" s="406"/>
      <c r="P42" s="406"/>
      <c r="Q42" s="406"/>
      <c r="R42" s="406"/>
      <c r="S42" s="406"/>
      <c r="T42" s="407"/>
      <c r="U42" s="101"/>
      <c r="V42" s="101"/>
      <c r="W42" s="102"/>
    </row>
    <row r="43" spans="2:23" s="99" customFormat="1" ht="18">
      <c r="B43" s="100"/>
      <c r="C43" s="109"/>
      <c r="D43" s="408"/>
      <c r="E43" s="408"/>
      <c r="F43" s="408"/>
      <c r="G43" s="408"/>
      <c r="H43" s="408"/>
      <c r="I43" s="408"/>
      <c r="J43" s="408"/>
      <c r="K43" s="409"/>
      <c r="L43" s="409"/>
      <c r="M43" s="409"/>
      <c r="N43" s="409"/>
      <c r="O43" s="409"/>
      <c r="P43" s="409"/>
      <c r="Q43" s="409"/>
      <c r="R43" s="409"/>
      <c r="S43" s="409"/>
      <c r="T43" s="409"/>
      <c r="U43" s="101"/>
      <c r="V43" s="101"/>
      <c r="W43" s="102"/>
    </row>
    <row r="44" spans="2:23" s="99" customFormat="1" ht="19.5" customHeight="1" thickBot="1">
      <c r="B44" s="100"/>
      <c r="C44" s="109"/>
      <c r="D44" s="408"/>
      <c r="E44" s="408"/>
      <c r="F44" s="408"/>
      <c r="G44" s="408"/>
      <c r="H44" s="408"/>
      <c r="I44" s="408"/>
      <c r="J44" s="408"/>
      <c r="K44" s="400"/>
      <c r="L44" s="400"/>
      <c r="M44" s="400"/>
      <c r="N44" s="400"/>
      <c r="O44" s="400"/>
      <c r="P44" s="400"/>
      <c r="Q44" s="400"/>
      <c r="R44" s="400"/>
      <c r="S44" s="400"/>
      <c r="T44" s="400"/>
      <c r="U44" s="101"/>
      <c r="V44" s="101"/>
      <c r="W44" s="102"/>
    </row>
    <row r="45" spans="2:23" s="99" customFormat="1" ht="15.75" customHeight="1">
      <c r="B45" s="110"/>
      <c r="C45" s="111"/>
      <c r="D45" s="111"/>
      <c r="E45" s="111"/>
      <c r="F45" s="111"/>
      <c r="G45" s="111"/>
      <c r="H45" s="112"/>
      <c r="I45" s="113"/>
      <c r="J45" s="114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6"/>
    </row>
    <row r="46" spans="2:23" s="99" customFormat="1" ht="15.75" customHeight="1">
      <c r="B46" s="410" t="s">
        <v>198</v>
      </c>
      <c r="C46" s="411"/>
      <c r="D46" s="411"/>
      <c r="E46" s="411"/>
      <c r="F46" s="411"/>
      <c r="G46" s="411"/>
      <c r="H46" s="412"/>
      <c r="I46" s="119"/>
      <c r="J46" s="120"/>
      <c r="K46" s="120"/>
      <c r="L46" s="120"/>
      <c r="M46" s="120"/>
      <c r="N46" s="413" t="s">
        <v>199</v>
      </c>
      <c r="O46" s="413"/>
      <c r="P46" s="413"/>
      <c r="Q46" s="413"/>
      <c r="R46" s="413"/>
      <c r="S46" s="413"/>
      <c r="T46" s="413"/>
      <c r="U46" s="120"/>
      <c r="V46" s="120"/>
      <c r="W46" s="121"/>
    </row>
    <row r="47" spans="2:23" s="99" customFormat="1" ht="15.75" customHeight="1">
      <c r="B47" s="122"/>
      <c r="C47" s="123"/>
      <c r="D47" s="117"/>
      <c r="E47" s="117"/>
      <c r="F47" s="124"/>
      <c r="G47" s="124"/>
      <c r="H47" s="125"/>
      <c r="I47" s="119"/>
      <c r="J47" s="126"/>
      <c r="K47" s="127"/>
      <c r="L47" s="127"/>
      <c r="M47" s="128"/>
      <c r="N47" s="127"/>
      <c r="O47" s="127"/>
      <c r="P47" s="127"/>
      <c r="Q47" s="127"/>
      <c r="R47" s="127"/>
      <c r="S47" s="127"/>
      <c r="T47" s="127"/>
      <c r="U47" s="127"/>
      <c r="V47" s="127"/>
      <c r="W47" s="129"/>
    </row>
    <row r="48" spans="2:23" s="99" customFormat="1" ht="15.75" customHeight="1">
      <c r="B48" s="130"/>
      <c r="C48" s="131">
        <f>E66/E64</f>
        <v>1</v>
      </c>
      <c r="D48" s="132"/>
      <c r="E48" s="133" t="s">
        <v>200</v>
      </c>
      <c r="F48" s="134" t="s">
        <v>201</v>
      </c>
      <c r="G48" s="117"/>
      <c r="H48" s="118"/>
      <c r="I48" s="120"/>
      <c r="J48" s="119"/>
      <c r="K48" s="119"/>
      <c r="L48" s="120"/>
      <c r="M48" s="120"/>
      <c r="N48" s="135" t="s">
        <v>202</v>
      </c>
      <c r="O48" s="136" t="s">
        <v>203</v>
      </c>
      <c r="P48" s="136" t="s">
        <v>204</v>
      </c>
      <c r="Q48" s="137" t="s">
        <v>205</v>
      </c>
      <c r="R48" s="136" t="s">
        <v>206</v>
      </c>
      <c r="S48" s="136" t="s">
        <v>207</v>
      </c>
      <c r="T48" s="136" t="s">
        <v>208</v>
      </c>
      <c r="U48" s="137" t="s">
        <v>209</v>
      </c>
      <c r="V48" s="136" t="s">
        <v>210</v>
      </c>
      <c r="W48" s="129"/>
    </row>
    <row r="49" spans="2:23" s="99" customFormat="1" ht="15.75" customHeight="1">
      <c r="B49" s="130"/>
      <c r="C49" s="138" t="s">
        <v>194</v>
      </c>
      <c r="D49" s="132"/>
      <c r="E49" s="139">
        <v>2</v>
      </c>
      <c r="F49" s="140">
        <f>(E49)/(E64)/C48</f>
        <v>0.05970149253731343</v>
      </c>
      <c r="G49" s="141"/>
      <c r="H49" s="142"/>
      <c r="I49" s="143"/>
      <c r="J49" s="120"/>
      <c r="K49" s="119"/>
      <c r="L49" s="144" t="s">
        <v>194</v>
      </c>
      <c r="M49" s="144"/>
      <c r="N49" s="145">
        <v>12</v>
      </c>
      <c r="O49" s="145" t="s">
        <v>211</v>
      </c>
      <c r="P49" s="145" t="s">
        <v>212</v>
      </c>
      <c r="Q49" s="146" t="s">
        <v>212</v>
      </c>
      <c r="R49" s="145" t="s">
        <v>212</v>
      </c>
      <c r="S49" s="145" t="s">
        <v>212</v>
      </c>
      <c r="T49" s="145" t="s">
        <v>212</v>
      </c>
      <c r="U49" s="146">
        <v>1</v>
      </c>
      <c r="V49" s="145">
        <v>1</v>
      </c>
      <c r="W49" s="129"/>
    </row>
    <row r="50" spans="2:23" s="99" customFormat="1" ht="15.75" customHeight="1">
      <c r="B50" s="130"/>
      <c r="C50" s="138" t="s">
        <v>213</v>
      </c>
      <c r="D50" s="132"/>
      <c r="E50" s="147">
        <v>6.5</v>
      </c>
      <c r="F50" s="148">
        <f>(E50)/(E64)/C48</f>
        <v>0.19402985074626866</v>
      </c>
      <c r="G50" s="141"/>
      <c r="H50" s="142"/>
      <c r="I50" s="143"/>
      <c r="J50" s="143"/>
      <c r="K50" s="119"/>
      <c r="L50" s="144" t="s">
        <v>213</v>
      </c>
      <c r="M50" s="144"/>
      <c r="N50" s="149">
        <v>150</v>
      </c>
      <c r="O50" s="149" t="s">
        <v>158</v>
      </c>
      <c r="P50" s="149" t="s">
        <v>108</v>
      </c>
      <c r="Q50" s="150" t="s">
        <v>212</v>
      </c>
      <c r="R50" s="149">
        <v>2</v>
      </c>
      <c r="S50" s="149">
        <v>1</v>
      </c>
      <c r="T50" s="149">
        <v>1</v>
      </c>
      <c r="U50" s="150">
        <v>1</v>
      </c>
      <c r="V50" s="149">
        <v>1</v>
      </c>
      <c r="W50" s="129"/>
    </row>
    <row r="51" spans="2:23" s="99" customFormat="1" ht="15.75" customHeight="1">
      <c r="B51" s="130"/>
      <c r="C51" s="151" t="s">
        <v>214</v>
      </c>
      <c r="D51" s="132"/>
      <c r="E51" s="152">
        <v>30</v>
      </c>
      <c r="F51" s="148">
        <f>(E51)/(E64)/C48</f>
        <v>0.8955223880597015</v>
      </c>
      <c r="G51" s="153"/>
      <c r="H51" s="154"/>
      <c r="I51" s="155"/>
      <c r="J51" s="143"/>
      <c r="K51" s="119"/>
      <c r="L51" s="156" t="s">
        <v>214</v>
      </c>
      <c r="M51" s="157"/>
      <c r="N51" s="149">
        <v>6</v>
      </c>
      <c r="O51" s="149" t="s">
        <v>211</v>
      </c>
      <c r="P51" s="149" t="s">
        <v>212</v>
      </c>
      <c r="Q51" s="150" t="s">
        <v>212</v>
      </c>
      <c r="R51" s="149" t="s">
        <v>212</v>
      </c>
      <c r="S51" s="149" t="s">
        <v>212</v>
      </c>
      <c r="T51" s="149" t="s">
        <v>212</v>
      </c>
      <c r="U51" s="150">
        <v>1</v>
      </c>
      <c r="V51" s="149">
        <v>1</v>
      </c>
      <c r="W51" s="129"/>
    </row>
    <row r="52" spans="2:23" s="99" customFormat="1" ht="15.75" customHeight="1">
      <c r="B52" s="130"/>
      <c r="C52" s="158" t="s">
        <v>163</v>
      </c>
      <c r="D52" s="159"/>
      <c r="E52" s="160">
        <v>19</v>
      </c>
      <c r="F52" s="161">
        <f>(E52)/(E64)/C48</f>
        <v>0.5671641791044776</v>
      </c>
      <c r="G52" s="162"/>
      <c r="H52" s="163"/>
      <c r="I52" s="164"/>
      <c r="J52" s="155"/>
      <c r="K52" s="119"/>
      <c r="L52" s="165" t="s">
        <v>163</v>
      </c>
      <c r="M52" s="144"/>
      <c r="N52" s="149">
        <v>12</v>
      </c>
      <c r="O52" s="487" t="s">
        <v>211</v>
      </c>
      <c r="P52" s="149" t="s">
        <v>212</v>
      </c>
      <c r="Q52" s="150" t="s">
        <v>212</v>
      </c>
      <c r="R52" s="149">
        <v>2</v>
      </c>
      <c r="S52" s="149">
        <v>1</v>
      </c>
      <c r="T52" s="149" t="s">
        <v>212</v>
      </c>
      <c r="U52" s="150">
        <v>1</v>
      </c>
      <c r="V52" s="149">
        <v>1</v>
      </c>
      <c r="W52" s="129"/>
    </row>
    <row r="53" spans="2:23" s="99" customFormat="1" ht="15.75" customHeight="1">
      <c r="B53" s="130"/>
      <c r="C53" s="166" t="s">
        <v>164</v>
      </c>
      <c r="D53" s="132"/>
      <c r="E53" s="167">
        <v>27</v>
      </c>
      <c r="F53" s="168">
        <f>(E53)/(E64)/C48</f>
        <v>0.8059701492537313</v>
      </c>
      <c r="G53" s="169"/>
      <c r="H53" s="170"/>
      <c r="I53" s="171"/>
      <c r="J53" s="172"/>
      <c r="K53" s="119"/>
      <c r="L53" s="173" t="s">
        <v>164</v>
      </c>
      <c r="M53" s="173"/>
      <c r="N53" s="149">
        <v>50</v>
      </c>
      <c r="O53" s="149" t="s">
        <v>158</v>
      </c>
      <c r="P53" s="149" t="s">
        <v>108</v>
      </c>
      <c r="Q53" s="150" t="s">
        <v>212</v>
      </c>
      <c r="R53" s="149">
        <v>2</v>
      </c>
      <c r="S53" s="149">
        <v>1</v>
      </c>
      <c r="T53" s="149" t="s">
        <v>212</v>
      </c>
      <c r="U53" s="150">
        <v>1</v>
      </c>
      <c r="V53" s="149">
        <v>1</v>
      </c>
      <c r="W53" s="129"/>
    </row>
    <row r="54" spans="2:23" s="99" customFormat="1" ht="15.75" customHeight="1">
      <c r="B54" s="130"/>
      <c r="C54" s="174" t="s">
        <v>165</v>
      </c>
      <c r="D54" s="175"/>
      <c r="E54" s="176">
        <v>27</v>
      </c>
      <c r="F54" s="177">
        <f>(E54)/(E64)/C48</f>
        <v>0.8059701492537313</v>
      </c>
      <c r="G54" s="178"/>
      <c r="H54" s="179"/>
      <c r="I54" s="180"/>
      <c r="J54" s="171"/>
      <c r="K54" s="119"/>
      <c r="L54" s="181" t="s">
        <v>165</v>
      </c>
      <c r="M54" s="182"/>
      <c r="N54" s="149">
        <v>50</v>
      </c>
      <c r="O54" s="149" t="s">
        <v>158</v>
      </c>
      <c r="P54" s="149" t="s">
        <v>108</v>
      </c>
      <c r="Q54" s="150" t="s">
        <v>212</v>
      </c>
      <c r="R54" s="149">
        <v>2</v>
      </c>
      <c r="S54" s="149">
        <v>1</v>
      </c>
      <c r="T54" s="149">
        <v>1</v>
      </c>
      <c r="U54" s="150">
        <v>1</v>
      </c>
      <c r="V54" s="149">
        <v>1</v>
      </c>
      <c r="W54" s="129"/>
    </row>
    <row r="55" spans="2:23" s="99" customFormat="1" ht="15.75" customHeight="1">
      <c r="B55" s="130"/>
      <c r="C55" s="117" t="s">
        <v>166</v>
      </c>
      <c r="D55" s="132"/>
      <c r="E55" s="183">
        <v>27</v>
      </c>
      <c r="F55" s="184">
        <f>(E55)/(E64)/C48</f>
        <v>0.8059701492537313</v>
      </c>
      <c r="G55" s="185"/>
      <c r="H55" s="186"/>
      <c r="I55" s="187"/>
      <c r="J55" s="180"/>
      <c r="K55" s="119"/>
      <c r="L55" s="120" t="s">
        <v>166</v>
      </c>
      <c r="M55" s="120"/>
      <c r="N55" s="149">
        <v>50</v>
      </c>
      <c r="O55" s="149" t="s">
        <v>158</v>
      </c>
      <c r="P55" s="149" t="s">
        <v>108</v>
      </c>
      <c r="Q55" s="150" t="s">
        <v>212</v>
      </c>
      <c r="R55" s="149">
        <v>2</v>
      </c>
      <c r="S55" s="149">
        <v>1</v>
      </c>
      <c r="T55" s="149" t="s">
        <v>212</v>
      </c>
      <c r="U55" s="150">
        <v>1</v>
      </c>
      <c r="V55" s="149">
        <v>1</v>
      </c>
      <c r="W55" s="129"/>
    </row>
    <row r="56" spans="2:23" s="99" customFormat="1" ht="15.75" customHeight="1">
      <c r="B56" s="130"/>
      <c r="C56" s="188" t="s">
        <v>189</v>
      </c>
      <c r="D56" s="132"/>
      <c r="E56" s="189">
        <v>3</v>
      </c>
      <c r="F56" s="190">
        <f>(E56)/(E64)/C48</f>
        <v>0.08955223880597014</v>
      </c>
      <c r="G56" s="191"/>
      <c r="H56" s="192"/>
      <c r="I56" s="193"/>
      <c r="J56" s="187"/>
      <c r="K56" s="119"/>
      <c r="L56" s="194" t="s">
        <v>189</v>
      </c>
      <c r="M56" s="195"/>
      <c r="N56" s="149">
        <v>60</v>
      </c>
      <c r="O56" s="149" t="s">
        <v>158</v>
      </c>
      <c r="P56" s="149" t="s">
        <v>108</v>
      </c>
      <c r="Q56" s="150" t="s">
        <v>212</v>
      </c>
      <c r="R56" s="149">
        <v>2</v>
      </c>
      <c r="S56" s="149">
        <v>1</v>
      </c>
      <c r="T56" s="149" t="s">
        <v>212</v>
      </c>
      <c r="U56" s="150">
        <v>1</v>
      </c>
      <c r="V56" s="149">
        <v>1</v>
      </c>
      <c r="W56" s="129"/>
    </row>
    <row r="57" spans="2:23" s="99" customFormat="1" ht="15.75" customHeight="1">
      <c r="B57" s="130"/>
      <c r="C57" s="196" t="s">
        <v>167</v>
      </c>
      <c r="D57" s="197"/>
      <c r="E57" s="198">
        <v>2</v>
      </c>
      <c r="F57" s="199">
        <f>(E57)/(E64)/C48</f>
        <v>0.05970149253731343</v>
      </c>
      <c r="G57" s="162"/>
      <c r="H57" s="163"/>
      <c r="I57" s="164"/>
      <c r="J57" s="193"/>
      <c r="K57" s="119"/>
      <c r="L57" s="200" t="s">
        <v>167</v>
      </c>
      <c r="M57" s="165"/>
      <c r="N57" s="149">
        <v>60</v>
      </c>
      <c r="O57" s="149" t="s">
        <v>158</v>
      </c>
      <c r="P57" s="149" t="s">
        <v>108</v>
      </c>
      <c r="Q57" s="150" t="s">
        <v>212</v>
      </c>
      <c r="R57" s="149">
        <v>2</v>
      </c>
      <c r="S57" s="149">
        <v>1</v>
      </c>
      <c r="T57" s="149" t="s">
        <v>212</v>
      </c>
      <c r="U57" s="150">
        <v>1</v>
      </c>
      <c r="V57" s="149">
        <v>1</v>
      </c>
      <c r="W57" s="129"/>
    </row>
    <row r="58" spans="2:23" s="99" customFormat="1" ht="15.75" customHeight="1">
      <c r="B58" s="130"/>
      <c r="C58" s="201" t="s">
        <v>170</v>
      </c>
      <c r="D58" s="132"/>
      <c r="E58" s="202">
        <v>1.5</v>
      </c>
      <c r="F58" s="203">
        <f>(E58)/(E64)/C48</f>
        <v>0.04477611940298507</v>
      </c>
      <c r="G58" s="204"/>
      <c r="H58" s="205"/>
      <c r="I58" s="206"/>
      <c r="J58" s="164"/>
      <c r="K58" s="119"/>
      <c r="L58" s="207" t="s">
        <v>170</v>
      </c>
      <c r="M58" s="194"/>
      <c r="N58" s="149">
        <v>20</v>
      </c>
      <c r="O58" s="149" t="s">
        <v>158</v>
      </c>
      <c r="P58" s="149" t="s">
        <v>108</v>
      </c>
      <c r="Q58" s="150" t="s">
        <v>212</v>
      </c>
      <c r="R58" s="149">
        <v>2</v>
      </c>
      <c r="S58" s="149">
        <v>1</v>
      </c>
      <c r="T58" s="149" t="s">
        <v>212</v>
      </c>
      <c r="U58" s="150">
        <v>1</v>
      </c>
      <c r="V58" s="149">
        <v>1</v>
      </c>
      <c r="W58" s="129"/>
    </row>
    <row r="59" spans="2:23" s="99" customFormat="1" ht="15.75" customHeight="1">
      <c r="B59" s="130"/>
      <c r="C59" s="208" t="s">
        <v>173</v>
      </c>
      <c r="D59" s="132"/>
      <c r="E59" s="183">
        <v>1.5</v>
      </c>
      <c r="F59" s="184">
        <f>(E59)/(E64)/C48</f>
        <v>0.04477611940298507</v>
      </c>
      <c r="G59" s="209"/>
      <c r="H59" s="210"/>
      <c r="I59" s="211"/>
      <c r="J59" s="143"/>
      <c r="K59" s="119"/>
      <c r="L59" s="212" t="s">
        <v>173</v>
      </c>
      <c r="M59" s="212"/>
      <c r="N59" s="149">
        <v>50</v>
      </c>
      <c r="O59" s="149" t="s">
        <v>158</v>
      </c>
      <c r="P59" s="149" t="s">
        <v>108</v>
      </c>
      <c r="Q59" s="150" t="s">
        <v>212</v>
      </c>
      <c r="R59" s="149">
        <v>2</v>
      </c>
      <c r="S59" s="149">
        <v>1</v>
      </c>
      <c r="T59" s="149" t="s">
        <v>212</v>
      </c>
      <c r="U59" s="150">
        <v>1</v>
      </c>
      <c r="V59" s="149">
        <v>1</v>
      </c>
      <c r="W59" s="129"/>
    </row>
    <row r="60" spans="2:23" s="99" customFormat="1" ht="15.75" customHeight="1">
      <c r="B60" s="130"/>
      <c r="C60" s="208"/>
      <c r="D60" s="132"/>
      <c r="E60" s="213">
        <v>0</v>
      </c>
      <c r="F60" s="214">
        <f>(E60)/(E64)/C48</f>
        <v>0</v>
      </c>
      <c r="G60" s="209"/>
      <c r="H60" s="210"/>
      <c r="I60" s="211"/>
      <c r="J60" s="143"/>
      <c r="K60" s="119"/>
      <c r="L60" s="212"/>
      <c r="M60" s="212"/>
      <c r="N60" s="215" t="s">
        <v>212</v>
      </c>
      <c r="O60" s="215" t="s">
        <v>212</v>
      </c>
      <c r="P60" s="215" t="s">
        <v>212</v>
      </c>
      <c r="Q60" s="216" t="s">
        <v>212</v>
      </c>
      <c r="R60" s="215" t="s">
        <v>212</v>
      </c>
      <c r="S60" s="215" t="s">
        <v>212</v>
      </c>
      <c r="T60" s="215" t="s">
        <v>212</v>
      </c>
      <c r="U60" s="215" t="s">
        <v>212</v>
      </c>
      <c r="V60" s="215" t="s">
        <v>212</v>
      </c>
      <c r="W60" s="129"/>
    </row>
    <row r="61" spans="2:23" s="99" customFormat="1" ht="15.75" customHeight="1">
      <c r="B61" s="217"/>
      <c r="C61" s="201"/>
      <c r="D61" s="124"/>
      <c r="E61" s="218"/>
      <c r="F61" s="219"/>
      <c r="G61" s="124"/>
      <c r="H61" s="125"/>
      <c r="I61" s="211"/>
      <c r="J61" s="119"/>
      <c r="K61" s="207"/>
      <c r="L61" s="207"/>
      <c r="M61" s="207"/>
      <c r="N61" s="220"/>
      <c r="O61" s="220"/>
      <c r="P61" s="220"/>
      <c r="Q61" s="220"/>
      <c r="R61" s="220"/>
      <c r="S61" s="220"/>
      <c r="T61" s="220"/>
      <c r="U61" s="220"/>
      <c r="V61" s="220"/>
      <c r="W61" s="129"/>
    </row>
    <row r="62" spans="2:23" ht="15.75" customHeight="1">
      <c r="B62" s="414" t="s">
        <v>215</v>
      </c>
      <c r="C62" s="415"/>
      <c r="D62" s="416"/>
      <c r="E62" s="223">
        <v>9</v>
      </c>
      <c r="F62" s="224">
        <f>(E62)/(E64)/C48</f>
        <v>0.26865671641791045</v>
      </c>
      <c r="G62" s="124"/>
      <c r="H62" s="125"/>
      <c r="I62" s="211"/>
      <c r="J62" s="119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225"/>
    </row>
    <row r="63" spans="2:23" ht="15.75" customHeight="1">
      <c r="B63" s="130"/>
      <c r="C63" s="124"/>
      <c r="D63" s="226"/>
      <c r="E63" s="227"/>
      <c r="F63" s="228">
        <f>SUM(F49:F62)</f>
        <v>4.641791044776119</v>
      </c>
      <c r="G63" s="226"/>
      <c r="H63" s="229"/>
      <c r="I63" s="119"/>
      <c r="J63" s="120"/>
      <c r="K63" s="120"/>
      <c r="L63" s="119"/>
      <c r="M63" s="119"/>
      <c r="N63" s="230" t="s">
        <v>202</v>
      </c>
      <c r="O63" s="119" t="s">
        <v>216</v>
      </c>
      <c r="P63" s="119"/>
      <c r="Q63" s="230" t="s">
        <v>205</v>
      </c>
      <c r="R63" s="119" t="s">
        <v>217</v>
      </c>
      <c r="S63" s="119"/>
      <c r="T63" s="230" t="s">
        <v>208</v>
      </c>
      <c r="U63" s="119" t="s">
        <v>218</v>
      </c>
      <c r="V63" s="119"/>
      <c r="W63" s="129"/>
    </row>
    <row r="64" spans="2:25" s="99" customFormat="1" ht="15.75" customHeight="1">
      <c r="B64" s="414" t="s">
        <v>219</v>
      </c>
      <c r="C64" s="415"/>
      <c r="D64" s="416"/>
      <c r="E64" s="231">
        <v>33.5</v>
      </c>
      <c r="F64" s="232" t="s">
        <v>220</v>
      </c>
      <c r="G64" s="124"/>
      <c r="H64" s="125"/>
      <c r="I64" s="119"/>
      <c r="J64" s="119"/>
      <c r="K64" s="119"/>
      <c r="L64" s="119"/>
      <c r="M64" s="119"/>
      <c r="N64" s="230" t="s">
        <v>203</v>
      </c>
      <c r="O64" s="119" t="s">
        <v>221</v>
      </c>
      <c r="P64" s="119"/>
      <c r="Q64" s="230" t="s">
        <v>206</v>
      </c>
      <c r="R64" s="119" t="s">
        <v>222</v>
      </c>
      <c r="S64" s="119"/>
      <c r="T64" s="230" t="s">
        <v>209</v>
      </c>
      <c r="U64" s="119" t="s">
        <v>223</v>
      </c>
      <c r="V64" s="119"/>
      <c r="W64" s="129"/>
      <c r="X64" s="233"/>
      <c r="Y64" s="234"/>
    </row>
    <row r="65" spans="2:25" s="99" customFormat="1" ht="15.75" customHeight="1">
      <c r="B65" s="221"/>
      <c r="C65" s="235"/>
      <c r="D65" s="124"/>
      <c r="E65" s="117"/>
      <c r="F65" s="236"/>
      <c r="G65" s="124"/>
      <c r="H65" s="125"/>
      <c r="I65" s="119"/>
      <c r="J65" s="119"/>
      <c r="K65" s="119"/>
      <c r="L65" s="119"/>
      <c r="M65" s="119"/>
      <c r="N65" s="230" t="s">
        <v>204</v>
      </c>
      <c r="O65" s="119" t="s">
        <v>224</v>
      </c>
      <c r="P65" s="119"/>
      <c r="Q65" s="230" t="s">
        <v>207</v>
      </c>
      <c r="R65" s="119" t="s">
        <v>225</v>
      </c>
      <c r="S65" s="119"/>
      <c r="T65" s="230" t="s">
        <v>210</v>
      </c>
      <c r="U65" s="119" t="s">
        <v>226</v>
      </c>
      <c r="V65" s="119"/>
      <c r="W65" s="129"/>
      <c r="X65" s="233"/>
      <c r="Y65" s="233"/>
    </row>
    <row r="66" spans="2:25" s="99" customFormat="1" ht="15.75" customHeight="1">
      <c r="B66" s="414" t="s">
        <v>227</v>
      </c>
      <c r="C66" s="415"/>
      <c r="D66" s="416"/>
      <c r="E66" s="231">
        <v>33.5</v>
      </c>
      <c r="F66" s="232" t="s">
        <v>220</v>
      </c>
      <c r="G66" s="124"/>
      <c r="H66" s="125"/>
      <c r="I66" s="119"/>
      <c r="J66" s="119"/>
      <c r="K66" s="119"/>
      <c r="L66" s="119"/>
      <c r="M66" s="119"/>
      <c r="N66" s="237"/>
      <c r="O66" s="119"/>
      <c r="P66" s="119"/>
      <c r="Q66" s="237"/>
      <c r="R66" s="119"/>
      <c r="S66" s="119"/>
      <c r="T66" s="237"/>
      <c r="U66" s="119"/>
      <c r="V66" s="119"/>
      <c r="W66" s="129"/>
      <c r="X66" s="233"/>
      <c r="Y66" s="233"/>
    </row>
    <row r="67" spans="2:25" s="99" customFormat="1" ht="15.75" customHeight="1">
      <c r="B67" s="221"/>
      <c r="C67" s="222"/>
      <c r="D67" s="222"/>
      <c r="E67" s="238"/>
      <c r="F67" s="236"/>
      <c r="G67" s="124"/>
      <c r="H67" s="125"/>
      <c r="I67" s="119"/>
      <c r="J67" s="119"/>
      <c r="K67" s="119"/>
      <c r="L67" s="119"/>
      <c r="M67" s="119"/>
      <c r="N67" s="413" t="s">
        <v>228</v>
      </c>
      <c r="O67" s="413"/>
      <c r="P67" s="413"/>
      <c r="Q67" s="413"/>
      <c r="R67" s="413"/>
      <c r="S67" s="413"/>
      <c r="T67" s="413"/>
      <c r="U67" s="413"/>
      <c r="V67" s="413"/>
      <c r="W67" s="225"/>
      <c r="X67" s="233"/>
      <c r="Y67" s="233"/>
    </row>
    <row r="68" spans="2:23" s="99" customFormat="1" ht="15.75" customHeight="1">
      <c r="B68" s="221"/>
      <c r="C68" s="222"/>
      <c r="D68" s="238"/>
      <c r="E68" s="236"/>
      <c r="F68" s="239"/>
      <c r="G68" s="124"/>
      <c r="H68" s="125"/>
      <c r="I68" s="240"/>
      <c r="J68" s="240"/>
      <c r="K68" s="119"/>
      <c r="L68" s="119"/>
      <c r="M68" s="119"/>
      <c r="N68" s="120"/>
      <c r="O68" s="120"/>
      <c r="P68" s="120"/>
      <c r="Q68" s="120"/>
      <c r="R68" s="120"/>
      <c r="S68" s="120"/>
      <c r="T68" s="120"/>
      <c r="U68" s="120"/>
      <c r="V68" s="120"/>
      <c r="W68" s="225"/>
    </row>
    <row r="69" spans="2:23" s="99" customFormat="1" ht="18.75" thickBot="1">
      <c r="B69" s="241"/>
      <c r="C69" s="242"/>
      <c r="D69" s="242"/>
      <c r="E69" s="242"/>
      <c r="F69" s="242"/>
      <c r="G69" s="242"/>
      <c r="H69" s="243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5"/>
    </row>
    <row r="70" spans="3:5" s="99" customFormat="1" ht="18">
      <c r="C70" s="246"/>
      <c r="D70" s="246"/>
      <c r="E70" s="246"/>
    </row>
    <row r="71" spans="3:5" s="99" customFormat="1" ht="18">
      <c r="C71" s="246"/>
      <c r="D71" s="246"/>
      <c r="E71" s="246"/>
    </row>
    <row r="72" spans="12:19" s="99" customFormat="1" ht="18">
      <c r="L72" s="247"/>
      <c r="M72" s="247"/>
      <c r="N72" s="247"/>
      <c r="O72" s="247"/>
      <c r="P72" s="247"/>
      <c r="Q72" s="247"/>
      <c r="R72" s="247"/>
      <c r="S72" s="247"/>
    </row>
    <row r="73" spans="12:19" s="99" customFormat="1" ht="18">
      <c r="L73" s="247"/>
      <c r="M73" s="247"/>
      <c r="N73" s="247"/>
      <c r="O73" s="247"/>
      <c r="P73" s="247"/>
      <c r="Q73" s="247"/>
      <c r="R73" s="247"/>
      <c r="S73" s="247"/>
    </row>
    <row r="74" spans="12:19" s="99" customFormat="1" ht="18">
      <c r="L74" s="247"/>
      <c r="M74" s="247"/>
      <c r="N74" s="247"/>
      <c r="O74" s="247"/>
      <c r="P74" s="247"/>
      <c r="Q74" s="247"/>
      <c r="R74" s="247"/>
      <c r="S74" s="247"/>
    </row>
    <row r="75" spans="12:19" s="99" customFormat="1" ht="18">
      <c r="L75" s="247"/>
      <c r="M75" s="247"/>
      <c r="N75" s="247"/>
      <c r="O75" s="247"/>
      <c r="P75" s="247"/>
      <c r="Q75" s="247"/>
      <c r="R75" s="247"/>
      <c r="S75" s="247"/>
    </row>
    <row r="76" spans="12:19" s="99" customFormat="1" ht="18">
      <c r="L76" s="247"/>
      <c r="M76" s="247"/>
      <c r="N76" s="247"/>
      <c r="O76" s="247"/>
      <c r="P76" s="247"/>
      <c r="Q76" s="247"/>
      <c r="R76" s="247"/>
      <c r="S76" s="247"/>
    </row>
    <row r="77" spans="12:19" s="99" customFormat="1" ht="18">
      <c r="L77" s="247"/>
      <c r="M77" s="247"/>
      <c r="N77" s="247"/>
      <c r="O77" s="247"/>
      <c r="P77" s="247"/>
      <c r="Q77" s="247"/>
      <c r="R77" s="247"/>
      <c r="S77" s="247"/>
    </row>
    <row r="78" spans="12:19" s="99" customFormat="1" ht="18">
      <c r="L78" s="247"/>
      <c r="M78" s="247"/>
      <c r="N78" s="247"/>
      <c r="O78" s="247"/>
      <c r="P78" s="247"/>
      <c r="Q78" s="247"/>
      <c r="R78" s="247"/>
      <c r="S78" s="247"/>
    </row>
    <row r="79" s="99" customFormat="1" ht="18"/>
    <row r="80" s="99" customFormat="1" ht="18"/>
    <row r="81" s="99" customFormat="1" ht="18"/>
    <row r="82" s="99" customFormat="1" ht="18"/>
    <row r="83" s="99" customFormat="1" ht="18"/>
    <row r="84" spans="2:23" ht="18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</row>
    <row r="85" spans="2:23" ht="18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</row>
    <row r="86" spans="3:23" ht="18"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</row>
    <row r="87" spans="3:20" ht="18"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</row>
    <row r="88" spans="3:5" ht="18">
      <c r="C88" s="99"/>
      <c r="D88" s="99"/>
      <c r="E88" s="99"/>
    </row>
    <row r="89" spans="3:5" ht="18">
      <c r="C89" s="99"/>
      <c r="D89" s="99"/>
      <c r="E89" s="99"/>
    </row>
  </sheetData>
  <mergeCells count="140">
    <mergeCell ref="B62:D62"/>
    <mergeCell ref="B64:D64"/>
    <mergeCell ref="B66:D66"/>
    <mergeCell ref="N67:V67"/>
    <mergeCell ref="C36:T36"/>
    <mergeCell ref="D37:J37"/>
    <mergeCell ref="K38:M38"/>
    <mergeCell ref="N38:T38"/>
    <mergeCell ref="K29:K31"/>
    <mergeCell ref="L29:O34"/>
    <mergeCell ref="P29:S34"/>
    <mergeCell ref="G32:G34"/>
    <mergeCell ref="K32:K34"/>
    <mergeCell ref="D28:G28"/>
    <mergeCell ref="H28:K28"/>
    <mergeCell ref="L28:O28"/>
    <mergeCell ref="P28:S28"/>
    <mergeCell ref="Q24:Q27"/>
    <mergeCell ref="R24:R27"/>
    <mergeCell ref="S24:S27"/>
    <mergeCell ref="C26:C27"/>
    <mergeCell ref="L24:M27"/>
    <mergeCell ref="N24:N27"/>
    <mergeCell ref="O24:O27"/>
    <mergeCell ref="P24:P27"/>
    <mergeCell ref="P23:S23"/>
    <mergeCell ref="T23:W29"/>
    <mergeCell ref="D24:D27"/>
    <mergeCell ref="E24:E27"/>
    <mergeCell ref="F24:F27"/>
    <mergeCell ref="G24:G27"/>
    <mergeCell ref="H24:H27"/>
    <mergeCell ref="I24:I27"/>
    <mergeCell ref="J24:J27"/>
    <mergeCell ref="K24:K27"/>
    <mergeCell ref="P19:P22"/>
    <mergeCell ref="Q19:Q22"/>
    <mergeCell ref="R19:R22"/>
    <mergeCell ref="S19:S22"/>
    <mergeCell ref="S15:S17"/>
    <mergeCell ref="T15:W17"/>
    <mergeCell ref="D16:G17"/>
    <mergeCell ref="D18:G18"/>
    <mergeCell ref="H18:K18"/>
    <mergeCell ref="L18:O18"/>
    <mergeCell ref="P18:S18"/>
    <mergeCell ref="L15:O17"/>
    <mergeCell ref="P15:P17"/>
    <mergeCell ref="Q15:Q17"/>
    <mergeCell ref="R15:R17"/>
    <mergeCell ref="H15:H17"/>
    <mergeCell ref="I15:I17"/>
    <mergeCell ref="J15:J17"/>
    <mergeCell ref="K15:K17"/>
    <mergeCell ref="C8:C18"/>
    <mergeCell ref="D8:G9"/>
    <mergeCell ref="H8:K9"/>
    <mergeCell ref="L8:O9"/>
    <mergeCell ref="D10:G14"/>
    <mergeCell ref="H10:H13"/>
    <mergeCell ref="I10:I13"/>
    <mergeCell ref="J10:J13"/>
    <mergeCell ref="K10:K13"/>
    <mergeCell ref="L10:L13"/>
    <mergeCell ref="Y6:AA6"/>
    <mergeCell ref="Y7:AA7"/>
    <mergeCell ref="Y8:Y9"/>
    <mergeCell ref="Y10:Y13"/>
    <mergeCell ref="T8:W9"/>
    <mergeCell ref="T10:W13"/>
    <mergeCell ref="Y15:Y17"/>
    <mergeCell ref="Y19:Y22"/>
    <mergeCell ref="P8:S9"/>
    <mergeCell ref="Y24:Y27"/>
    <mergeCell ref="Y29:Y34"/>
    <mergeCell ref="D7:G7"/>
    <mergeCell ref="H7:K7"/>
    <mergeCell ref="L7:O7"/>
    <mergeCell ref="P7:S7"/>
    <mergeCell ref="T7:W7"/>
    <mergeCell ref="B46:H46"/>
    <mergeCell ref="N46:T46"/>
    <mergeCell ref="D43:J43"/>
    <mergeCell ref="K43:M43"/>
    <mergeCell ref="N43:T43"/>
    <mergeCell ref="D44:J44"/>
    <mergeCell ref="K44:M44"/>
    <mergeCell ref="N44:T44"/>
    <mergeCell ref="D41:J41"/>
    <mergeCell ref="K41:M41"/>
    <mergeCell ref="N41:T41"/>
    <mergeCell ref="D42:J42"/>
    <mergeCell ref="K42:M42"/>
    <mergeCell ref="N42:T42"/>
    <mergeCell ref="D39:J39"/>
    <mergeCell ref="K39:M39"/>
    <mergeCell ref="N39:T39"/>
    <mergeCell ref="D40:J40"/>
    <mergeCell ref="K40:M40"/>
    <mergeCell ref="N40:T40"/>
    <mergeCell ref="D38:J38"/>
    <mergeCell ref="C29:C34"/>
    <mergeCell ref="D29:D34"/>
    <mergeCell ref="E29:E34"/>
    <mergeCell ref="F29:F34"/>
    <mergeCell ref="G29:G31"/>
    <mergeCell ref="H29:H34"/>
    <mergeCell ref="I29:I34"/>
    <mergeCell ref="J29:J34"/>
    <mergeCell ref="C22:C25"/>
    <mergeCell ref="D23:G23"/>
    <mergeCell ref="H23:K23"/>
    <mergeCell ref="L23:O23"/>
    <mergeCell ref="D19:G20"/>
    <mergeCell ref="H19:H22"/>
    <mergeCell ref="I19:I22"/>
    <mergeCell ref="J19:J22"/>
    <mergeCell ref="K19:K22"/>
    <mergeCell ref="D21:G22"/>
    <mergeCell ref="D15:G15"/>
    <mergeCell ref="M10:M13"/>
    <mergeCell ref="N10:N13"/>
    <mergeCell ref="O10:O13"/>
    <mergeCell ref="Q10:Q13"/>
    <mergeCell ref="R10:R13"/>
    <mergeCell ref="S10:S13"/>
    <mergeCell ref="P14:S14"/>
    <mergeCell ref="T14:W14"/>
    <mergeCell ref="P10:P13"/>
    <mergeCell ref="H14:K14"/>
    <mergeCell ref="L14:O14"/>
    <mergeCell ref="P6:S6"/>
    <mergeCell ref="T6:W6"/>
    <mergeCell ref="B2:B5"/>
    <mergeCell ref="D6:G6"/>
    <mergeCell ref="H6:K6"/>
    <mergeCell ref="L6:O6"/>
    <mergeCell ref="L19:M22"/>
    <mergeCell ref="N19:N22"/>
    <mergeCell ref="O19:O22"/>
  </mergeCells>
  <printOptions/>
  <pageMargins left="0.75" right="0.75" top="1" bottom="1" header="0.5" footer="0.5"/>
  <pageSetup fitToHeight="1" fitToWidth="1" horizontalDpi="96" verticalDpi="96" orientation="landscape" scale="35" r:id="rId1"/>
  <headerFooter alignWithMargins="0">
    <oddHeader xml:space="preserve">&amp;LNovember 2001&amp;RIEEE P802.15 01/451r0 </oddHeader>
    <oddFooter>&amp;LSubmission&amp;RIan Gifford, Self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showGridLines="0" tabSelected="1" workbookViewId="0" topLeftCell="A1">
      <selection activeCell="A1" sqref="A1"/>
    </sheetView>
  </sheetViews>
  <sheetFormatPr defaultColWidth="8.796875" defaultRowHeight="15"/>
  <cols>
    <col min="1" max="1" width="90" style="57" customWidth="1"/>
    <col min="2" max="16384" width="8.8984375" style="23" customWidth="1"/>
  </cols>
  <sheetData>
    <row r="1" spans="1:2" ht="15.75">
      <c r="A1" s="53" t="s">
        <v>140</v>
      </c>
      <c r="B1" s="22"/>
    </row>
    <row r="2" spans="1:2" ht="15.75">
      <c r="A2" s="428" t="s">
        <v>250</v>
      </c>
      <c r="B2" s="22"/>
    </row>
    <row r="3" spans="1:2" ht="15.75">
      <c r="A3" s="54"/>
      <c r="B3" s="22"/>
    </row>
    <row r="4" spans="1:2" ht="15.75">
      <c r="A4" s="55" t="s">
        <v>21</v>
      </c>
      <c r="B4" s="56"/>
    </row>
    <row r="6" s="22" customFormat="1" ht="15.75">
      <c r="A6" s="58" t="s">
        <v>244</v>
      </c>
    </row>
    <row r="7" s="22" customFormat="1" ht="15.75">
      <c r="A7" s="58" t="s">
        <v>237</v>
      </c>
    </row>
    <row r="8" s="22" customFormat="1" ht="15.75">
      <c r="A8" s="58" t="s">
        <v>248</v>
      </c>
    </row>
    <row r="9" s="22" customFormat="1" ht="31.5">
      <c r="A9" s="58" t="s">
        <v>238</v>
      </c>
    </row>
    <row r="10" s="22" customFormat="1" ht="15.75">
      <c r="A10" s="58"/>
    </row>
    <row r="11" s="22" customFormat="1" ht="15.75">
      <c r="A11" s="58" t="s">
        <v>245</v>
      </c>
    </row>
    <row r="12" s="22" customFormat="1" ht="15.75">
      <c r="A12" s="58" t="s">
        <v>249</v>
      </c>
    </row>
    <row r="13" s="22" customFormat="1" ht="15.75">
      <c r="A13" s="58" t="s">
        <v>246</v>
      </c>
    </row>
    <row r="14" s="22" customFormat="1" ht="15.75">
      <c r="A14" s="58" t="s">
        <v>247</v>
      </c>
    </row>
  </sheetData>
  <printOptions/>
  <pageMargins left="0.48" right="0.35" top="1" bottom="1" header="0.5" footer="0.5"/>
  <pageSetup horizontalDpi="300" verticalDpi="300" orientation="portrait" r:id="rId1"/>
  <headerFooter alignWithMargins="0">
    <oddHeader xml:space="preserve">&amp;LNovember 2001&amp;RIEEE P802.15 01/451r0   </oddHeader>
    <oddFooter>&amp;LSubmission&amp;C&amp;P&amp;RIan Gifford, Self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showGridLines="0" workbookViewId="0" topLeftCell="A5">
      <selection activeCell="A5" sqref="A5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1.59765625" style="0" bestFit="1" customWidth="1"/>
    <col min="5" max="5" width="8.19921875" style="0" customWidth="1"/>
    <col min="6" max="6" width="3.59765625" style="0" bestFit="1" customWidth="1"/>
    <col min="7" max="7" width="7.8984375" style="0" bestFit="1" customWidth="1"/>
    <col min="8" max="8" width="4.19921875" style="0" customWidth="1"/>
  </cols>
  <sheetData>
    <row r="1" spans="1:7" ht="15.75" hidden="1">
      <c r="A1" s="19"/>
      <c r="B1" s="2"/>
      <c r="C1" s="10" t="s">
        <v>104</v>
      </c>
      <c r="D1" s="2"/>
      <c r="E1" s="2"/>
      <c r="F1" s="2"/>
      <c r="G1" s="2"/>
    </row>
    <row r="2" spans="1:7" ht="15.75" hidden="1">
      <c r="A2" s="20"/>
      <c r="B2" s="2"/>
      <c r="C2" s="10" t="s">
        <v>111</v>
      </c>
      <c r="D2" s="2"/>
      <c r="E2" s="2"/>
      <c r="F2" s="2"/>
      <c r="G2" s="2"/>
    </row>
    <row r="3" spans="1:7" ht="15.75" hidden="1">
      <c r="A3" s="20"/>
      <c r="B3" s="2"/>
      <c r="C3" s="11" t="s">
        <v>110</v>
      </c>
      <c r="D3" s="2"/>
      <c r="E3" s="2"/>
      <c r="F3" s="2"/>
      <c r="G3" s="2"/>
    </row>
    <row r="4" spans="1:7" ht="15.75" hidden="1">
      <c r="A4" s="20"/>
      <c r="B4" s="2"/>
      <c r="C4" s="11"/>
      <c r="D4" s="2"/>
      <c r="E4" s="2"/>
      <c r="F4" s="2"/>
      <c r="G4" s="2"/>
    </row>
    <row r="5" spans="1:7" ht="15.75">
      <c r="A5" s="17" t="s">
        <v>125</v>
      </c>
      <c r="B5" s="2"/>
      <c r="C5" s="11"/>
      <c r="D5" s="2"/>
      <c r="E5" s="2"/>
      <c r="F5" s="2"/>
      <c r="G5" s="2"/>
    </row>
    <row r="6" spans="1:7" ht="15.75" hidden="1">
      <c r="A6" s="17" t="s">
        <v>123</v>
      </c>
      <c r="B6" s="2"/>
      <c r="C6" s="18"/>
      <c r="D6" s="2"/>
      <c r="E6" s="2"/>
      <c r="F6" s="2"/>
      <c r="G6" s="2"/>
    </row>
    <row r="7" spans="1:7" ht="15.75" hidden="1">
      <c r="A7" s="17"/>
      <c r="B7" s="2"/>
      <c r="C7" s="18"/>
      <c r="D7" s="2"/>
      <c r="E7" s="2"/>
      <c r="F7" s="2"/>
      <c r="G7" s="2"/>
    </row>
    <row r="8" spans="1:7" s="14" customFormat="1" ht="15" hidden="1">
      <c r="A8" s="13" t="s">
        <v>0</v>
      </c>
      <c r="B8" s="2" t="s">
        <v>34</v>
      </c>
      <c r="C8" s="13" t="s">
        <v>1</v>
      </c>
      <c r="D8" s="13" t="s">
        <v>2</v>
      </c>
      <c r="E8" s="13" t="s">
        <v>92</v>
      </c>
      <c r="F8" s="4">
        <v>1</v>
      </c>
      <c r="G8" s="5">
        <f>TIME(19,0,0)</f>
        <v>0.7916666666666666</v>
      </c>
    </row>
    <row r="9" spans="1:7" s="14" customFormat="1" ht="15" hidden="1">
      <c r="A9" s="13" t="s">
        <v>3</v>
      </c>
      <c r="B9" s="2" t="s">
        <v>34</v>
      </c>
      <c r="C9" s="13" t="s">
        <v>4</v>
      </c>
      <c r="D9" s="13" t="s">
        <v>2</v>
      </c>
      <c r="E9" s="13" t="s">
        <v>92</v>
      </c>
      <c r="F9" s="4">
        <v>4</v>
      </c>
      <c r="G9" s="5">
        <f>G8+TIME(0,F8,0)</f>
        <v>0.7923611111111111</v>
      </c>
    </row>
    <row r="10" spans="1:7" s="14" customFormat="1" ht="15" hidden="1">
      <c r="A10" s="2"/>
      <c r="B10" s="13" t="s">
        <v>5</v>
      </c>
      <c r="C10" s="2"/>
      <c r="D10" s="2"/>
      <c r="E10" s="2"/>
      <c r="F10" s="2"/>
      <c r="G10" s="2"/>
    </row>
    <row r="11" spans="1:7" s="14" customFormat="1" ht="15" hidden="1">
      <c r="A11" s="15" t="s">
        <v>22</v>
      </c>
      <c r="B11" s="3" t="s">
        <v>8</v>
      </c>
      <c r="C11" s="7" t="s">
        <v>105</v>
      </c>
      <c r="D11" s="3" t="s">
        <v>2</v>
      </c>
      <c r="E11" s="3" t="s">
        <v>92</v>
      </c>
      <c r="F11" s="4">
        <v>1</v>
      </c>
      <c r="G11" s="5">
        <f>G9+TIME(0,F9,0)</f>
        <v>0.7951388888888888</v>
      </c>
    </row>
    <row r="12" spans="1:7" s="14" customFormat="1" ht="15" hidden="1">
      <c r="A12" s="15" t="s">
        <v>23</v>
      </c>
      <c r="B12" s="3" t="s">
        <v>8</v>
      </c>
      <c r="C12" s="16" t="s">
        <v>99</v>
      </c>
      <c r="D12" s="3" t="s">
        <v>2</v>
      </c>
      <c r="E12" s="3" t="s">
        <v>92</v>
      </c>
      <c r="F12" s="4">
        <v>4</v>
      </c>
      <c r="G12" s="5">
        <f aca="true" t="shared" si="0" ref="G12:G28">G11+TIME(0,F11,0)</f>
        <v>0.7958333333333333</v>
      </c>
    </row>
    <row r="13" spans="1:7" s="14" customFormat="1" ht="15" hidden="1">
      <c r="A13" s="15" t="s">
        <v>24</v>
      </c>
      <c r="B13" s="3" t="s">
        <v>8</v>
      </c>
      <c r="C13" s="2" t="s">
        <v>17</v>
      </c>
      <c r="D13" s="3" t="s">
        <v>2</v>
      </c>
      <c r="E13" s="6" t="s">
        <v>92</v>
      </c>
      <c r="F13" s="4">
        <v>1</v>
      </c>
      <c r="G13" s="5">
        <f t="shared" si="0"/>
        <v>0.798611111111111</v>
      </c>
    </row>
    <row r="14" spans="1:9" s="14" customFormat="1" ht="15" hidden="1">
      <c r="A14" s="15" t="s">
        <v>25</v>
      </c>
      <c r="B14" s="3" t="s">
        <v>7</v>
      </c>
      <c r="C14" s="26" t="s">
        <v>101</v>
      </c>
      <c r="D14" s="3" t="s">
        <v>2</v>
      </c>
      <c r="E14" s="6" t="s">
        <v>92</v>
      </c>
      <c r="F14" s="4">
        <v>10</v>
      </c>
      <c r="G14" s="5">
        <f t="shared" si="0"/>
        <v>0.7993055555555555</v>
      </c>
      <c r="I14" s="14" t="s">
        <v>112</v>
      </c>
    </row>
    <row r="15" spans="1:7" s="14" customFormat="1" ht="15" hidden="1">
      <c r="A15" s="15" t="s">
        <v>26</v>
      </c>
      <c r="B15" s="3" t="s">
        <v>8</v>
      </c>
      <c r="C15" s="21" t="s">
        <v>74</v>
      </c>
      <c r="D15" s="3" t="s">
        <v>2</v>
      </c>
      <c r="E15" s="6" t="s">
        <v>19</v>
      </c>
      <c r="F15" s="4">
        <v>5</v>
      </c>
      <c r="G15" s="5">
        <f t="shared" si="0"/>
        <v>0.8062499999999999</v>
      </c>
    </row>
    <row r="16" spans="1:9" s="14" customFormat="1" ht="15" hidden="1">
      <c r="A16" s="15" t="s">
        <v>27</v>
      </c>
      <c r="B16" s="3" t="s">
        <v>8</v>
      </c>
      <c r="C16" s="21" t="s">
        <v>102</v>
      </c>
      <c r="D16" s="3" t="s">
        <v>2</v>
      </c>
      <c r="E16" s="6" t="s">
        <v>19</v>
      </c>
      <c r="F16" s="4">
        <v>5</v>
      </c>
      <c r="G16" s="5">
        <f t="shared" si="0"/>
        <v>0.8097222222222221</v>
      </c>
      <c r="I16" t="s">
        <v>113</v>
      </c>
    </row>
    <row r="17" spans="1:7" s="14" customFormat="1" ht="15" hidden="1">
      <c r="A17" s="15" t="s">
        <v>28</v>
      </c>
      <c r="B17" s="3" t="s">
        <v>8</v>
      </c>
      <c r="C17" s="2" t="s">
        <v>35</v>
      </c>
      <c r="D17" s="3" t="s">
        <v>2</v>
      </c>
      <c r="E17" s="6" t="s">
        <v>92</v>
      </c>
      <c r="F17" s="4">
        <v>1</v>
      </c>
      <c r="G17" s="5">
        <f t="shared" si="0"/>
        <v>0.8131944444444443</v>
      </c>
    </row>
    <row r="18" spans="1:9" s="14" customFormat="1" ht="15" hidden="1">
      <c r="A18" s="15" t="s">
        <v>29</v>
      </c>
      <c r="B18" s="3" t="s">
        <v>8</v>
      </c>
      <c r="C18" s="26" t="s">
        <v>95</v>
      </c>
      <c r="D18" s="3" t="s">
        <v>2</v>
      </c>
      <c r="E18" s="6" t="s">
        <v>92</v>
      </c>
      <c r="F18" s="4">
        <v>3</v>
      </c>
      <c r="G18" s="5">
        <f t="shared" si="0"/>
        <v>0.8138888888888888</v>
      </c>
      <c r="I18" t="s">
        <v>96</v>
      </c>
    </row>
    <row r="19" spans="1:7" s="14" customFormat="1" ht="15.75" hidden="1">
      <c r="A19" s="15" t="s">
        <v>30</v>
      </c>
      <c r="B19" s="3" t="s">
        <v>7</v>
      </c>
      <c r="C19" s="41" t="s">
        <v>114</v>
      </c>
      <c r="D19" s="3" t="s">
        <v>2</v>
      </c>
      <c r="E19" s="6" t="s">
        <v>19</v>
      </c>
      <c r="F19" s="4">
        <v>5</v>
      </c>
      <c r="G19" s="5">
        <f t="shared" si="0"/>
        <v>0.8159722222222221</v>
      </c>
    </row>
    <row r="20" spans="1:9" s="14" customFormat="1" ht="15.75" hidden="1">
      <c r="A20" s="15" t="s">
        <v>31</v>
      </c>
      <c r="B20" s="3" t="s">
        <v>7</v>
      </c>
      <c r="C20" s="41" t="s">
        <v>106</v>
      </c>
      <c r="D20" s="3" t="s">
        <v>2</v>
      </c>
      <c r="E20" s="6" t="s">
        <v>19</v>
      </c>
      <c r="F20" s="4">
        <v>5</v>
      </c>
      <c r="G20" s="5">
        <f t="shared" si="0"/>
        <v>0.8194444444444443</v>
      </c>
      <c r="I20"/>
    </row>
    <row r="21" spans="1:7" ht="15" hidden="1">
      <c r="A21" s="15" t="s">
        <v>53</v>
      </c>
      <c r="B21" s="3" t="s">
        <v>7</v>
      </c>
      <c r="C21" s="26" t="s">
        <v>94</v>
      </c>
      <c r="D21" s="3" t="s">
        <v>2</v>
      </c>
      <c r="E21" s="6" t="s">
        <v>19</v>
      </c>
      <c r="F21" s="4">
        <v>45</v>
      </c>
      <c r="G21" s="5">
        <f t="shared" si="0"/>
        <v>0.8229166666666665</v>
      </c>
    </row>
    <row r="22" spans="1:7" ht="15" hidden="1">
      <c r="A22" s="15" t="s">
        <v>54</v>
      </c>
      <c r="B22" s="3" t="s">
        <v>7</v>
      </c>
      <c r="C22" s="21" t="s">
        <v>115</v>
      </c>
      <c r="D22" s="3" t="s">
        <v>2</v>
      </c>
      <c r="E22" s="6" t="s">
        <v>19</v>
      </c>
      <c r="F22" s="4">
        <v>5</v>
      </c>
      <c r="G22" s="5">
        <f t="shared" si="0"/>
        <v>0.8541666666666665</v>
      </c>
    </row>
    <row r="23" spans="1:7" ht="15" hidden="1">
      <c r="A23" s="15" t="s">
        <v>55</v>
      </c>
      <c r="B23" s="3" t="s">
        <v>7</v>
      </c>
      <c r="C23" s="21" t="s">
        <v>77</v>
      </c>
      <c r="D23" s="3" t="s">
        <v>2</v>
      </c>
      <c r="E23" s="6" t="s">
        <v>92</v>
      </c>
      <c r="F23" s="4">
        <v>5</v>
      </c>
      <c r="G23" s="5">
        <f t="shared" si="0"/>
        <v>0.8576388888888887</v>
      </c>
    </row>
    <row r="24" spans="1:9" ht="15" hidden="1">
      <c r="A24" s="8" t="s">
        <v>56</v>
      </c>
      <c r="B24" s="3" t="s">
        <v>7</v>
      </c>
      <c r="C24" s="40" t="s">
        <v>103</v>
      </c>
      <c r="D24" s="3" t="s">
        <v>2</v>
      </c>
      <c r="E24" s="6" t="s">
        <v>92</v>
      </c>
      <c r="F24" s="4">
        <v>5</v>
      </c>
      <c r="G24" s="5">
        <f t="shared" si="0"/>
        <v>0.8611111111111109</v>
      </c>
      <c r="I24" t="s">
        <v>116</v>
      </c>
    </row>
    <row r="25" spans="1:7" ht="15" hidden="1">
      <c r="A25" s="8" t="s">
        <v>57</v>
      </c>
      <c r="B25" s="3" t="s">
        <v>7</v>
      </c>
      <c r="C25" s="12" t="s">
        <v>97</v>
      </c>
      <c r="D25" s="3" t="s">
        <v>2</v>
      </c>
      <c r="E25" s="6" t="s">
        <v>92</v>
      </c>
      <c r="F25" s="4">
        <v>5</v>
      </c>
      <c r="G25" s="5">
        <f t="shared" si="0"/>
        <v>0.8645833333333331</v>
      </c>
    </row>
    <row r="26" spans="1:7" ht="15" hidden="1">
      <c r="A26" s="8" t="s">
        <v>78</v>
      </c>
      <c r="B26" s="3" t="s">
        <v>6</v>
      </c>
      <c r="C26" s="40" t="s">
        <v>36</v>
      </c>
      <c r="D26" s="3" t="s">
        <v>2</v>
      </c>
      <c r="E26" s="6" t="s">
        <v>92</v>
      </c>
      <c r="F26" s="4">
        <v>1</v>
      </c>
      <c r="G26" s="5">
        <f t="shared" si="0"/>
        <v>0.8680555555555554</v>
      </c>
    </row>
    <row r="27" spans="1:7" ht="15" hidden="1">
      <c r="A27" s="8" t="s">
        <v>79</v>
      </c>
      <c r="B27" s="3" t="s">
        <v>8</v>
      </c>
      <c r="C27" s="2" t="s">
        <v>32</v>
      </c>
      <c r="D27" s="3" t="s">
        <v>2</v>
      </c>
      <c r="E27" s="6" t="s">
        <v>19</v>
      </c>
      <c r="F27" s="4">
        <v>9</v>
      </c>
      <c r="G27" s="5">
        <f t="shared" si="0"/>
        <v>0.8687499999999998</v>
      </c>
    </row>
    <row r="28" spans="1:7" ht="15" hidden="1">
      <c r="A28" s="8" t="s">
        <v>98</v>
      </c>
      <c r="B28" s="3" t="s">
        <v>7</v>
      </c>
      <c r="C28" s="6" t="s">
        <v>18</v>
      </c>
      <c r="D28" s="3" t="s">
        <v>2</v>
      </c>
      <c r="E28" s="6" t="s">
        <v>92</v>
      </c>
      <c r="F28" s="4">
        <v>1</v>
      </c>
      <c r="G28" s="5">
        <f t="shared" si="0"/>
        <v>0.8749999999999998</v>
      </c>
    </row>
    <row r="29" spans="1:7" ht="15" hidden="1">
      <c r="A29" s="8"/>
      <c r="B29" s="3"/>
      <c r="C29" s="6"/>
      <c r="D29" s="3"/>
      <c r="E29" s="6"/>
      <c r="F29" s="4"/>
      <c r="G29" s="5"/>
    </row>
    <row r="30" spans="1:7" ht="15" hidden="1">
      <c r="A30" s="8"/>
      <c r="B30" s="3"/>
      <c r="C30" s="6"/>
      <c r="D30" s="3"/>
      <c r="E30" s="6"/>
      <c r="F30" s="4"/>
      <c r="G30" s="5"/>
    </row>
    <row r="31" spans="1:7" ht="15" hidden="1">
      <c r="A31" s="8"/>
      <c r="B31" s="3"/>
      <c r="C31" s="26"/>
      <c r="D31" s="3"/>
      <c r="E31" s="6"/>
      <c r="F31" s="4"/>
      <c r="G31" s="5"/>
    </row>
    <row r="32" spans="1:7" ht="15" hidden="1">
      <c r="A32" s="8"/>
      <c r="B32" s="3"/>
      <c r="C32" s="6"/>
      <c r="D32" s="3"/>
      <c r="E32" s="6"/>
      <c r="F32" s="4"/>
      <c r="G32" s="5"/>
    </row>
    <row r="33" spans="1:7" ht="15" hidden="1">
      <c r="A33" s="8"/>
      <c r="B33" s="3"/>
      <c r="C33" s="6"/>
      <c r="D33" s="3"/>
      <c r="E33" s="6"/>
      <c r="F33" s="4"/>
      <c r="G33" s="5"/>
    </row>
    <row r="34" spans="1:7" ht="15" hidden="1">
      <c r="A34" s="8"/>
      <c r="B34" s="3"/>
      <c r="C34" s="6"/>
      <c r="D34" s="3"/>
      <c r="E34" s="6"/>
      <c r="F34" s="4"/>
      <c r="G34" s="5"/>
    </row>
    <row r="35" spans="1:7" ht="15" hidden="1">
      <c r="A35" s="8"/>
      <c r="B35" s="3"/>
      <c r="C35" s="6"/>
      <c r="D35" s="3"/>
      <c r="E35" s="6"/>
      <c r="F35" s="4"/>
      <c r="G35" s="5"/>
    </row>
    <row r="36" spans="1:7" ht="15" hidden="1">
      <c r="A36" s="8"/>
      <c r="B36" s="3"/>
      <c r="C36" s="6"/>
      <c r="D36" s="3"/>
      <c r="E36" s="6"/>
      <c r="F36" s="4"/>
      <c r="G36" s="5"/>
    </row>
    <row r="37" spans="1:7" ht="15" hidden="1">
      <c r="A37" s="8"/>
      <c r="B37" s="3"/>
      <c r="C37" s="6"/>
      <c r="D37" s="3"/>
      <c r="E37" s="6"/>
      <c r="F37" s="4"/>
      <c r="G37" s="5"/>
    </row>
    <row r="38" spans="1:7" ht="15" hidden="1">
      <c r="A38" s="8"/>
      <c r="B38" s="3"/>
      <c r="C38" s="6"/>
      <c r="D38" s="3"/>
      <c r="E38" s="6"/>
      <c r="F38" s="4"/>
      <c r="G38" s="5"/>
    </row>
    <row r="39" spans="1:7" ht="15" hidden="1">
      <c r="A39" s="8"/>
      <c r="B39" s="3"/>
      <c r="C39" s="6"/>
      <c r="D39" s="3"/>
      <c r="E39" s="6"/>
      <c r="F39" s="4"/>
      <c r="G39" s="5"/>
    </row>
    <row r="40" spans="1:7" ht="15" hidden="1">
      <c r="A40" s="8"/>
      <c r="B40" s="3"/>
      <c r="C40" s="6"/>
      <c r="D40" s="3"/>
      <c r="E40" s="2"/>
      <c r="F40" s="4"/>
      <c r="G40" s="5"/>
    </row>
    <row r="41" spans="1:7" ht="15" hidden="1">
      <c r="A41" s="8"/>
      <c r="B41" s="3"/>
      <c r="C41" s="6"/>
      <c r="D41" s="3"/>
      <c r="E41" s="6"/>
      <c r="F41" s="4"/>
      <c r="G41" s="5"/>
    </row>
    <row r="42" spans="1:7" ht="15" hidden="1">
      <c r="A42" s="8"/>
      <c r="B42" s="3"/>
      <c r="C42" s="2"/>
      <c r="D42" s="3"/>
      <c r="E42" s="6"/>
      <c r="F42" s="4"/>
      <c r="G42" s="5"/>
    </row>
    <row r="43" spans="1:7" ht="15" hidden="1">
      <c r="A43" s="8"/>
      <c r="B43" s="3"/>
      <c r="C43" s="2"/>
      <c r="D43" s="3"/>
      <c r="E43" s="6"/>
      <c r="F43" s="4"/>
      <c r="G43" s="5"/>
    </row>
    <row r="44" spans="1:7" ht="15" hidden="1">
      <c r="A44" s="8"/>
      <c r="B44" s="3"/>
      <c r="C44" s="6"/>
      <c r="D44" s="3"/>
      <c r="E44" s="6"/>
      <c r="F44" s="4"/>
      <c r="G44" s="5"/>
    </row>
    <row r="45" spans="1:7" ht="15" hidden="1">
      <c r="A45" s="8"/>
      <c r="B45" s="3"/>
      <c r="C45" s="6"/>
      <c r="D45" s="3"/>
      <c r="E45" s="6"/>
      <c r="F45" s="4"/>
      <c r="G45" s="5"/>
    </row>
    <row r="46" spans="1:7" ht="15" hidden="1">
      <c r="A46" s="8"/>
      <c r="B46" s="3"/>
      <c r="C46" s="6"/>
      <c r="D46" s="3"/>
      <c r="E46" s="2"/>
      <c r="F46" s="4"/>
      <c r="G46" s="5"/>
    </row>
    <row r="47" spans="1:7" ht="15" hidden="1">
      <c r="A47" s="8"/>
      <c r="B47" s="3"/>
      <c r="C47" s="2" t="s">
        <v>10</v>
      </c>
      <c r="D47" s="3"/>
      <c r="E47" s="2"/>
      <c r="F47" s="4"/>
      <c r="G47" s="5"/>
    </row>
    <row r="48" spans="1:7" ht="15" hidden="1">
      <c r="A48" s="8"/>
      <c r="B48" s="3"/>
      <c r="C48" s="2" t="s">
        <v>11</v>
      </c>
      <c r="D48" s="3"/>
      <c r="E48" s="2"/>
      <c r="F48" s="4"/>
      <c r="G48" s="5"/>
    </row>
    <row r="49" spans="1:7" ht="15" hidden="1">
      <c r="A49" s="8"/>
      <c r="B49" s="3"/>
      <c r="C49" s="2"/>
      <c r="D49" s="3"/>
      <c r="E49" s="6"/>
      <c r="F49" s="4"/>
      <c r="G49" s="5"/>
    </row>
    <row r="50" spans="1:7" ht="15" hidden="1">
      <c r="A50" s="8"/>
      <c r="B50" s="3" t="s">
        <v>9</v>
      </c>
      <c r="C50" s="2"/>
      <c r="D50" s="3"/>
      <c r="E50" s="6"/>
      <c r="F50" s="4"/>
      <c r="G50" s="5"/>
    </row>
    <row r="51" spans="1:7" ht="15" hidden="1">
      <c r="A51" s="8"/>
      <c r="B51" s="2"/>
      <c r="C51" s="2"/>
      <c r="D51" s="3"/>
      <c r="E51" s="6"/>
      <c r="F51" s="4"/>
      <c r="G51" s="5"/>
    </row>
    <row r="52" spans="1:7" ht="15" hidden="1">
      <c r="A52" s="8" t="s">
        <v>9</v>
      </c>
      <c r="B52" s="2"/>
      <c r="C52" s="2"/>
      <c r="D52" s="3" t="s">
        <v>9</v>
      </c>
      <c r="E52" s="2"/>
      <c r="F52" s="4" t="s">
        <v>9</v>
      </c>
      <c r="G52" s="5" t="s">
        <v>9</v>
      </c>
    </row>
    <row r="53" spans="1:4" ht="15" hidden="1">
      <c r="A53" s="3"/>
      <c r="B53" s="2"/>
      <c r="D53" s="2"/>
    </row>
    <row r="54" spans="1:4" ht="15" hidden="1">
      <c r="A54" s="3" t="s">
        <v>12</v>
      </c>
      <c r="B54" s="2"/>
      <c r="D54" s="2"/>
    </row>
    <row r="55" spans="1:2" ht="15" hidden="1">
      <c r="A55" s="3" t="s">
        <v>13</v>
      </c>
      <c r="B55" s="2"/>
    </row>
    <row r="56" ht="15" hidden="1">
      <c r="A56" s="3" t="s">
        <v>14</v>
      </c>
    </row>
    <row r="57" ht="15" hidden="1">
      <c r="A57" s="3" t="s">
        <v>15</v>
      </c>
    </row>
    <row r="58" ht="15" hidden="1"/>
  </sheetData>
  <printOptions/>
  <pageMargins left="0.75" right="0.75" top="1" bottom="1" header="0.5" footer="0.5"/>
  <pageSetup horizontalDpi="600" verticalDpi="600" orientation="portrait" r:id="rId1"/>
  <headerFooter alignWithMargins="0">
    <oddHeader>&amp;LMarch 2001&amp;RIEEE P802.15 01/096r0</oddHeader>
    <oddFooter>&amp;LSubmission&amp;RIan Gifford, M/A-COM,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1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14" customWidth="1"/>
    <col min="3" max="3" width="39.796875" style="14" customWidth="1"/>
    <col min="4" max="4" width="2.796875" style="14" customWidth="1"/>
    <col min="5" max="5" width="10.3984375" style="14" customWidth="1"/>
    <col min="6" max="6" width="3.59765625" style="14" bestFit="1" customWidth="1"/>
    <col min="7" max="7" width="8.796875" style="14" customWidth="1"/>
    <col min="8" max="8" width="3.796875" style="14" customWidth="1"/>
    <col min="9" max="16384" width="9.796875" style="14" customWidth="1"/>
  </cols>
  <sheetData>
    <row r="1" spans="1:8" s="72" customFormat="1" ht="15.75">
      <c r="A1" s="14"/>
      <c r="B1" s="14"/>
      <c r="C1" s="70" t="s">
        <v>263</v>
      </c>
      <c r="D1" s="14"/>
      <c r="E1" s="14"/>
      <c r="F1" s="14"/>
      <c r="G1" s="14"/>
      <c r="H1" s="71"/>
    </row>
    <row r="2" spans="1:3" ht="15.75">
      <c r="A2" s="72"/>
      <c r="B2" s="72"/>
      <c r="C2" s="70" t="s">
        <v>262</v>
      </c>
    </row>
    <row r="3" spans="1:7" ht="15.75">
      <c r="A3" s="73"/>
      <c r="B3" s="2"/>
      <c r="C3" s="11" t="s">
        <v>250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13" t="s">
        <v>0</v>
      </c>
      <c r="B5" s="2" t="s">
        <v>34</v>
      </c>
      <c r="C5" s="13" t="s">
        <v>1</v>
      </c>
      <c r="D5" s="13" t="s">
        <v>2</v>
      </c>
      <c r="E5" s="13" t="s">
        <v>92</v>
      </c>
      <c r="F5" s="4">
        <v>1</v>
      </c>
      <c r="G5" s="5">
        <f>TIME(15,30,0)</f>
        <v>0.6458333333333334</v>
      </c>
    </row>
    <row r="6" spans="1:7" ht="15">
      <c r="A6" s="13" t="s">
        <v>3</v>
      </c>
      <c r="B6" s="2" t="s">
        <v>34</v>
      </c>
      <c r="C6" s="13" t="s">
        <v>4</v>
      </c>
      <c r="D6" s="13" t="s">
        <v>2</v>
      </c>
      <c r="E6" s="13" t="s">
        <v>92</v>
      </c>
      <c r="F6" s="4">
        <v>4</v>
      </c>
      <c r="G6" s="5">
        <f>G5+TIME(0,F5,0)</f>
        <v>0.6465277777777778</v>
      </c>
    </row>
    <row r="7" spans="1:9" ht="15">
      <c r="A7" s="13">
        <v>3</v>
      </c>
      <c r="B7" s="2" t="s">
        <v>34</v>
      </c>
      <c r="C7" s="74" t="s">
        <v>240</v>
      </c>
      <c r="D7" s="13" t="s">
        <v>2</v>
      </c>
      <c r="E7" s="13" t="s">
        <v>92</v>
      </c>
      <c r="F7" s="4">
        <v>5</v>
      </c>
      <c r="G7" s="5">
        <f>G6+TIME(0,F6,0)</f>
        <v>0.6493055555555556</v>
      </c>
      <c r="I7" s="14" t="s">
        <v>239</v>
      </c>
    </row>
    <row r="8" spans="1:7" ht="15">
      <c r="A8" s="2"/>
      <c r="B8" s="13" t="s">
        <v>5</v>
      </c>
      <c r="C8" s="2"/>
      <c r="D8" s="2"/>
      <c r="E8" s="2"/>
      <c r="F8" s="2"/>
      <c r="G8" s="2"/>
    </row>
    <row r="9" spans="1:7" ht="15">
      <c r="A9" s="35" t="s">
        <v>143</v>
      </c>
      <c r="B9" s="13" t="s">
        <v>8</v>
      </c>
      <c r="C9" s="74" t="s">
        <v>16</v>
      </c>
      <c r="D9" s="13" t="s">
        <v>2</v>
      </c>
      <c r="E9" s="13" t="s">
        <v>92</v>
      </c>
      <c r="F9" s="4">
        <v>7</v>
      </c>
      <c r="G9" s="5">
        <f>G6+TIME(0,F6,0)</f>
        <v>0.6493055555555556</v>
      </c>
    </row>
    <row r="10" spans="1:7" ht="15">
      <c r="A10" s="35" t="s">
        <v>144</v>
      </c>
      <c r="B10" s="13" t="s">
        <v>8</v>
      </c>
      <c r="C10" s="9" t="s">
        <v>33</v>
      </c>
      <c r="D10" s="13" t="s">
        <v>2</v>
      </c>
      <c r="E10" s="13" t="s">
        <v>92</v>
      </c>
      <c r="F10" s="4">
        <v>1</v>
      </c>
      <c r="G10" s="5">
        <f>G9+TIME(0,F9,0)</f>
        <v>0.6541666666666667</v>
      </c>
    </row>
    <row r="11" spans="1:7" ht="15">
      <c r="A11" s="35" t="s">
        <v>145</v>
      </c>
      <c r="B11" s="13" t="s">
        <v>8</v>
      </c>
      <c r="C11" s="16" t="s">
        <v>99</v>
      </c>
      <c r="D11" s="13" t="s">
        <v>2</v>
      </c>
      <c r="E11" s="6" t="s">
        <v>92</v>
      </c>
      <c r="F11" s="4">
        <v>5</v>
      </c>
      <c r="G11" s="5">
        <f aca="true" t="shared" si="0" ref="G11:G22">G10+TIME(0,F10,0)</f>
        <v>0.6548611111111111</v>
      </c>
    </row>
    <row r="12" spans="1:7" ht="15">
      <c r="A12" s="35" t="s">
        <v>146</v>
      </c>
      <c r="B12" s="13" t="s">
        <v>8</v>
      </c>
      <c r="C12" s="2" t="s">
        <v>17</v>
      </c>
      <c r="D12" s="13" t="s">
        <v>2</v>
      </c>
      <c r="E12" s="6" t="s">
        <v>92</v>
      </c>
      <c r="F12" s="4">
        <v>1</v>
      </c>
      <c r="G12" s="5">
        <f t="shared" si="0"/>
        <v>0.6583333333333333</v>
      </c>
    </row>
    <row r="13" spans="1:7" ht="15">
      <c r="A13" s="35" t="s">
        <v>147</v>
      </c>
      <c r="B13" s="13" t="s">
        <v>8</v>
      </c>
      <c r="C13" s="21" t="s">
        <v>241</v>
      </c>
      <c r="D13" s="13" t="s">
        <v>2</v>
      </c>
      <c r="E13" s="6" t="s">
        <v>92</v>
      </c>
      <c r="F13" s="4">
        <v>5</v>
      </c>
      <c r="G13" s="5">
        <f t="shared" si="0"/>
        <v>0.6590277777777778</v>
      </c>
    </row>
    <row r="14" spans="1:7" ht="15">
      <c r="A14" s="35" t="s">
        <v>148</v>
      </c>
      <c r="B14" s="13" t="s">
        <v>8</v>
      </c>
      <c r="C14" s="26" t="s">
        <v>242</v>
      </c>
      <c r="D14" s="13" t="s">
        <v>2</v>
      </c>
      <c r="E14" s="6" t="s">
        <v>92</v>
      </c>
      <c r="F14" s="4">
        <v>5</v>
      </c>
      <c r="G14" s="5">
        <f t="shared" si="0"/>
        <v>0.6625</v>
      </c>
    </row>
    <row r="15" spans="1:7" ht="15">
      <c r="A15" s="35" t="s">
        <v>149</v>
      </c>
      <c r="B15" s="13" t="s">
        <v>8</v>
      </c>
      <c r="C15" s="2" t="s">
        <v>35</v>
      </c>
      <c r="D15" s="13" t="s">
        <v>2</v>
      </c>
      <c r="E15" s="6" t="s">
        <v>92</v>
      </c>
      <c r="F15" s="4">
        <v>1</v>
      </c>
      <c r="G15" s="5">
        <f t="shared" si="0"/>
        <v>0.6659722222222222</v>
      </c>
    </row>
    <row r="16" spans="1:9" ht="15">
      <c r="A16" s="35" t="s">
        <v>150</v>
      </c>
      <c r="B16" s="13" t="s">
        <v>8</v>
      </c>
      <c r="C16" s="26" t="s">
        <v>141</v>
      </c>
      <c r="D16" s="13" t="s">
        <v>2</v>
      </c>
      <c r="E16" s="6" t="s">
        <v>92</v>
      </c>
      <c r="F16" s="4">
        <v>5</v>
      </c>
      <c r="G16" s="5">
        <f t="shared" si="0"/>
        <v>0.6666666666666666</v>
      </c>
      <c r="I16" s="14" t="s">
        <v>127</v>
      </c>
    </row>
    <row r="17" spans="1:9" ht="15">
      <c r="A17" s="35" t="s">
        <v>151</v>
      </c>
      <c r="B17" s="13" t="s">
        <v>7</v>
      </c>
      <c r="C17" s="26" t="s">
        <v>142</v>
      </c>
      <c r="D17" s="13" t="s">
        <v>2</v>
      </c>
      <c r="E17" s="6" t="s">
        <v>92</v>
      </c>
      <c r="F17" s="4">
        <v>15</v>
      </c>
      <c r="G17" s="5">
        <f t="shared" si="0"/>
        <v>0.6701388888888888</v>
      </c>
      <c r="I17" s="14" t="s">
        <v>243</v>
      </c>
    </row>
    <row r="18" spans="1:9" ht="15">
      <c r="A18" s="35" t="s">
        <v>152</v>
      </c>
      <c r="B18" s="13" t="s">
        <v>7</v>
      </c>
      <c r="C18" s="12" t="s">
        <v>126</v>
      </c>
      <c r="D18" s="13" t="s">
        <v>2</v>
      </c>
      <c r="E18" s="6" t="s">
        <v>92</v>
      </c>
      <c r="F18" s="4">
        <v>15</v>
      </c>
      <c r="G18" s="5">
        <f t="shared" si="0"/>
        <v>0.6805555555555555</v>
      </c>
      <c r="I18" s="14" t="s">
        <v>127</v>
      </c>
    </row>
    <row r="19" spans="1:9" ht="15">
      <c r="A19" s="35" t="s">
        <v>153</v>
      </c>
      <c r="B19" s="13" t="s">
        <v>7</v>
      </c>
      <c r="C19" s="12" t="s">
        <v>156</v>
      </c>
      <c r="D19" s="13" t="s">
        <v>2</v>
      </c>
      <c r="E19" s="6" t="s">
        <v>92</v>
      </c>
      <c r="F19" s="4">
        <v>15</v>
      </c>
      <c r="G19" s="5">
        <f t="shared" si="0"/>
        <v>0.6909722222222221</v>
      </c>
      <c r="I19" s="14" t="s">
        <v>127</v>
      </c>
    </row>
    <row r="20" spans="1:9" ht="15">
      <c r="A20" s="35" t="s">
        <v>154</v>
      </c>
      <c r="B20" s="13" t="s">
        <v>8</v>
      </c>
      <c r="C20" s="2" t="s">
        <v>32</v>
      </c>
      <c r="D20" s="13" t="s">
        <v>2</v>
      </c>
      <c r="E20" s="6" t="s">
        <v>92</v>
      </c>
      <c r="F20" s="4">
        <v>9</v>
      </c>
      <c r="G20" s="5">
        <f t="shared" si="0"/>
        <v>0.7013888888888887</v>
      </c>
      <c r="I20" s="75"/>
    </row>
    <row r="21" spans="1:9" ht="15">
      <c r="A21" s="35" t="s">
        <v>155</v>
      </c>
      <c r="B21" s="13" t="s">
        <v>7</v>
      </c>
      <c r="C21" s="6" t="s">
        <v>18</v>
      </c>
      <c r="D21" s="13" t="s">
        <v>2</v>
      </c>
      <c r="E21" s="6" t="s">
        <v>92</v>
      </c>
      <c r="F21" s="4">
        <v>1</v>
      </c>
      <c r="G21" s="5">
        <f t="shared" si="0"/>
        <v>0.7076388888888887</v>
      </c>
      <c r="I21" s="75"/>
    </row>
    <row r="22" spans="1:7" ht="15">
      <c r="A22" s="36"/>
      <c r="B22" s="13"/>
      <c r="C22" s="17"/>
      <c r="D22" s="13"/>
      <c r="E22" s="6"/>
      <c r="F22" s="4"/>
      <c r="G22" s="5"/>
    </row>
    <row r="23" spans="1:9" s="60" customFormat="1" ht="15">
      <c r="A23" s="36"/>
      <c r="B23" s="13"/>
      <c r="C23" s="6"/>
      <c r="D23" s="13"/>
      <c r="E23" s="2"/>
      <c r="F23" s="4"/>
      <c r="G23" s="5"/>
      <c r="H23" s="14"/>
      <c r="I23" s="59"/>
    </row>
    <row r="24" spans="1:7" ht="15">
      <c r="A24" s="36"/>
      <c r="B24" s="13"/>
      <c r="C24" s="6"/>
      <c r="D24" s="13"/>
      <c r="E24" s="6"/>
      <c r="F24" s="4"/>
      <c r="G24" s="5"/>
    </row>
    <row r="25" spans="1:7" ht="15">
      <c r="A25" s="36"/>
      <c r="B25" s="13"/>
      <c r="C25" s="6"/>
      <c r="D25" s="13"/>
      <c r="E25" s="6"/>
      <c r="F25" s="4"/>
      <c r="G25" s="5"/>
    </row>
    <row r="26" spans="1:7" ht="15">
      <c r="A26" s="36"/>
      <c r="B26" s="13"/>
      <c r="C26" s="6"/>
      <c r="D26" s="13"/>
      <c r="E26" s="6"/>
      <c r="F26" s="4"/>
      <c r="G26" s="5"/>
    </row>
    <row r="27" spans="1:7" ht="15">
      <c r="A27" s="36"/>
      <c r="B27" s="13"/>
      <c r="C27" s="6"/>
      <c r="D27" s="13"/>
      <c r="E27" s="6"/>
      <c r="F27" s="4"/>
      <c r="G27" s="5"/>
    </row>
    <row r="28" spans="1:7" ht="15">
      <c r="A28" s="36"/>
      <c r="B28" s="13"/>
      <c r="C28" s="6"/>
      <c r="D28" s="13"/>
      <c r="E28" s="6"/>
      <c r="F28" s="4"/>
      <c r="G28" s="5"/>
    </row>
    <row r="29" spans="1:7" ht="15">
      <c r="A29" s="36"/>
      <c r="B29" s="13"/>
      <c r="C29" s="6"/>
      <c r="D29" s="13"/>
      <c r="E29" s="6"/>
      <c r="F29" s="4"/>
      <c r="G29" s="5"/>
    </row>
    <row r="30" spans="1:7" ht="15">
      <c r="A30" s="36"/>
      <c r="B30" s="13"/>
      <c r="C30" s="6"/>
      <c r="D30" s="13"/>
      <c r="E30" s="6"/>
      <c r="F30" s="4"/>
      <c r="G30" s="5"/>
    </row>
    <row r="31" spans="1:7" ht="15">
      <c r="A31" s="36"/>
      <c r="B31" s="13"/>
      <c r="C31" s="6"/>
      <c r="D31" s="13"/>
      <c r="E31" s="6"/>
      <c r="F31" s="4"/>
      <c r="G31" s="5"/>
    </row>
    <row r="32" spans="1:7" ht="15">
      <c r="A32" s="36"/>
      <c r="B32" s="13"/>
      <c r="C32" s="2"/>
      <c r="D32" s="13"/>
      <c r="E32" s="2"/>
      <c r="F32" s="4"/>
      <c r="G32" s="5"/>
    </row>
    <row r="33" spans="1:7" ht="15">
      <c r="A33" s="36"/>
      <c r="B33" s="13" t="s">
        <v>9</v>
      </c>
      <c r="C33" s="2" t="s">
        <v>10</v>
      </c>
      <c r="D33" s="13" t="s">
        <v>9</v>
      </c>
      <c r="E33" s="2"/>
      <c r="F33" s="4"/>
      <c r="G33" s="5"/>
    </row>
    <row r="34" spans="1:7" ht="15">
      <c r="A34" s="36"/>
      <c r="B34" s="2"/>
      <c r="C34" s="2" t="s">
        <v>11</v>
      </c>
      <c r="D34" s="2"/>
      <c r="F34" s="4" t="s">
        <v>9</v>
      </c>
      <c r="G34" s="5" t="s">
        <v>9</v>
      </c>
    </row>
    <row r="35" spans="1:4" ht="15">
      <c r="A35" s="36"/>
      <c r="B35" s="2"/>
      <c r="C35" s="2"/>
      <c r="D35" s="2"/>
    </row>
    <row r="36" spans="1:3" ht="15">
      <c r="A36" s="36" t="s">
        <v>9</v>
      </c>
      <c r="B36" s="2"/>
      <c r="C36" s="2"/>
    </row>
    <row r="37" spans="1:3" ht="15">
      <c r="A37" s="13"/>
      <c r="B37" s="2"/>
      <c r="C37" s="2"/>
    </row>
    <row r="38" spans="1:3" ht="15">
      <c r="A38" s="13" t="s">
        <v>12</v>
      </c>
      <c r="B38" s="2"/>
      <c r="C38" s="2"/>
    </row>
    <row r="39" ht="15">
      <c r="A39" s="13" t="s">
        <v>13</v>
      </c>
    </row>
    <row r="40" ht="15">
      <c r="A40" s="13" t="s">
        <v>14</v>
      </c>
    </row>
    <row r="41" ht="15">
      <c r="A41" s="13" t="s">
        <v>15</v>
      </c>
    </row>
  </sheetData>
  <printOptions/>
  <pageMargins left="1.21" right="0.25" top="0.9" bottom="0.5" header="0.5" footer="0.5"/>
  <pageSetup fitToHeight="1" fitToWidth="1" horizontalDpi="300" verticalDpi="300" orientation="portrait" r:id="rId1"/>
  <headerFooter alignWithMargins="0">
    <oddHeader>&amp;LNovember 2001&amp;RIEEE P802.15 01/451r0</oddHeader>
    <oddFooter>&amp;LSubmission&amp;C&amp;P&amp;RIan Gifford, Self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2"/>
  <sheetViews>
    <sheetView showGridLines="0" workbookViewId="0" topLeftCell="A52">
      <selection activeCell="A52" sqref="A52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3.3984375" style="0" customWidth="1"/>
    <col min="7" max="7" width="8.796875" style="0" customWidth="1"/>
    <col min="8" max="8" width="3.796875" style="0" customWidth="1"/>
  </cols>
  <sheetData>
    <row r="1" ht="15.75" hidden="1">
      <c r="C1" s="10" t="s">
        <v>129</v>
      </c>
    </row>
    <row r="2" ht="15.75" hidden="1">
      <c r="C2" s="10" t="s">
        <v>131</v>
      </c>
    </row>
    <row r="3" spans="1:7" ht="15" hidden="1">
      <c r="A3" s="1"/>
      <c r="B3" s="2"/>
      <c r="C3" s="69" t="s">
        <v>128</v>
      </c>
      <c r="D3" s="2"/>
      <c r="E3" s="2"/>
      <c r="F3" s="2"/>
      <c r="G3" s="2"/>
    </row>
    <row r="4" spans="1:7" ht="15" hidden="1">
      <c r="A4" s="2"/>
      <c r="B4" s="2"/>
      <c r="C4" s="2"/>
      <c r="D4" s="2"/>
      <c r="E4" s="2"/>
      <c r="F4" s="2"/>
      <c r="G4" s="2"/>
    </row>
    <row r="5" spans="1:7" ht="15" hidden="1">
      <c r="A5" s="3" t="s">
        <v>0</v>
      </c>
      <c r="B5" s="2" t="s">
        <v>34</v>
      </c>
      <c r="C5" s="3" t="s">
        <v>1</v>
      </c>
      <c r="D5" s="3" t="s">
        <v>2</v>
      </c>
      <c r="E5" s="3" t="s">
        <v>92</v>
      </c>
      <c r="F5" s="4">
        <v>1</v>
      </c>
      <c r="G5" s="5">
        <f>TIME(8,0,0)</f>
        <v>0.3333333333333333</v>
      </c>
    </row>
    <row r="6" spans="1:7" ht="15" hidden="1">
      <c r="A6" s="3" t="s">
        <v>3</v>
      </c>
      <c r="B6" s="2" t="s">
        <v>34</v>
      </c>
      <c r="C6" s="3" t="s">
        <v>4</v>
      </c>
      <c r="D6" s="3" t="s">
        <v>2</v>
      </c>
      <c r="E6" s="3" t="s">
        <v>92</v>
      </c>
      <c r="F6" s="4">
        <v>4</v>
      </c>
      <c r="G6" s="5">
        <f>G5+TIME(0,F5,0)</f>
        <v>0.33402777777777776</v>
      </c>
    </row>
    <row r="7" spans="1:7" ht="15" hidden="1">
      <c r="A7" s="2"/>
      <c r="B7" s="3" t="s">
        <v>5</v>
      </c>
      <c r="C7" s="2"/>
      <c r="D7" s="2"/>
      <c r="E7" s="2"/>
      <c r="F7" s="2"/>
      <c r="G7" s="2"/>
    </row>
    <row r="8" spans="1:7" ht="15" hidden="1">
      <c r="A8" s="15" t="s">
        <v>22</v>
      </c>
      <c r="B8" s="3" t="s">
        <v>8</v>
      </c>
      <c r="C8" s="7" t="s">
        <v>16</v>
      </c>
      <c r="D8" s="3" t="s">
        <v>2</v>
      </c>
      <c r="E8" s="3" t="s">
        <v>92</v>
      </c>
      <c r="F8" s="4">
        <v>3</v>
      </c>
      <c r="G8" s="5">
        <f>G6+TIME(0,F6,0)</f>
        <v>0.3368055555555555</v>
      </c>
    </row>
    <row r="9" spans="1:7" ht="15" hidden="1">
      <c r="A9" s="15" t="s">
        <v>23</v>
      </c>
      <c r="B9" s="3" t="s">
        <v>8</v>
      </c>
      <c r="C9" s="9" t="s">
        <v>33</v>
      </c>
      <c r="D9" s="3" t="s">
        <v>2</v>
      </c>
      <c r="E9" s="3" t="s">
        <v>92</v>
      </c>
      <c r="F9" s="4">
        <v>2</v>
      </c>
      <c r="G9" s="5">
        <f aca="true" t="shared" si="0" ref="G9:G23">G8+TIME(0,F8,0)</f>
        <v>0.33888888888888885</v>
      </c>
    </row>
    <row r="10" spans="1:7" ht="15" hidden="1">
      <c r="A10" s="8" t="s">
        <v>24</v>
      </c>
      <c r="B10" s="3" t="s">
        <v>8</v>
      </c>
      <c r="C10" s="16" t="s">
        <v>99</v>
      </c>
      <c r="D10" s="3" t="s">
        <v>2</v>
      </c>
      <c r="E10" s="6" t="s">
        <v>92</v>
      </c>
      <c r="F10" s="4">
        <v>9</v>
      </c>
      <c r="G10" s="5">
        <f t="shared" si="0"/>
        <v>0.34027777777777773</v>
      </c>
    </row>
    <row r="11" spans="1:7" ht="15" hidden="1">
      <c r="A11" s="15" t="s">
        <v>25</v>
      </c>
      <c r="B11" s="3" t="s">
        <v>8</v>
      </c>
      <c r="C11" s="2" t="s">
        <v>100</v>
      </c>
      <c r="D11" s="13" t="s">
        <v>2</v>
      </c>
      <c r="E11" s="6" t="s">
        <v>92</v>
      </c>
      <c r="F11" s="4">
        <v>1</v>
      </c>
      <c r="G11" s="5">
        <f t="shared" si="0"/>
        <v>0.3465277777777777</v>
      </c>
    </row>
    <row r="12" spans="1:7" ht="15" hidden="1">
      <c r="A12" s="15" t="s">
        <v>26</v>
      </c>
      <c r="B12" s="3" t="s">
        <v>8</v>
      </c>
      <c r="C12" s="26" t="s">
        <v>130</v>
      </c>
      <c r="D12" s="3" t="s">
        <v>2</v>
      </c>
      <c r="E12" s="6" t="s">
        <v>19</v>
      </c>
      <c r="F12" s="4">
        <v>100</v>
      </c>
      <c r="G12" s="5">
        <f t="shared" si="0"/>
        <v>0.34722222222222215</v>
      </c>
    </row>
    <row r="13" spans="1:7" ht="15" hidden="1">
      <c r="A13" s="15"/>
      <c r="B13" s="3"/>
      <c r="C13" s="17" t="s">
        <v>20</v>
      </c>
      <c r="D13" s="3" t="s">
        <v>2</v>
      </c>
      <c r="E13" s="6"/>
      <c r="F13" s="4">
        <v>15</v>
      </c>
      <c r="G13" s="5">
        <f t="shared" si="0"/>
        <v>0.41666666666666663</v>
      </c>
    </row>
    <row r="14" spans="1:7" ht="15" hidden="1">
      <c r="A14" s="15" t="s">
        <v>27</v>
      </c>
      <c r="B14" s="13" t="s">
        <v>8</v>
      </c>
      <c r="C14" s="2" t="s">
        <v>100</v>
      </c>
      <c r="D14" s="3" t="s">
        <v>2</v>
      </c>
      <c r="E14" s="6" t="s">
        <v>92</v>
      </c>
      <c r="F14" s="4">
        <v>5</v>
      </c>
      <c r="G14" s="5">
        <f t="shared" si="0"/>
        <v>0.4270833333333333</v>
      </c>
    </row>
    <row r="15" spans="1:7" ht="15" hidden="1">
      <c r="A15" s="35" t="s">
        <v>28</v>
      </c>
      <c r="B15" s="3" t="s">
        <v>8</v>
      </c>
      <c r="C15" s="26" t="s">
        <v>130</v>
      </c>
      <c r="D15" s="3" t="s">
        <v>2</v>
      </c>
      <c r="E15" s="6" t="s">
        <v>19</v>
      </c>
      <c r="F15" s="4">
        <v>85</v>
      </c>
      <c r="G15" s="5">
        <f t="shared" si="0"/>
        <v>0.4305555555555555</v>
      </c>
    </row>
    <row r="16" spans="1:7" ht="15" hidden="1">
      <c r="A16" s="15"/>
      <c r="B16" s="3"/>
      <c r="C16" s="16" t="s">
        <v>75</v>
      </c>
      <c r="D16" s="3" t="s">
        <v>2</v>
      </c>
      <c r="E16" s="6"/>
      <c r="F16" s="4">
        <v>75</v>
      </c>
      <c r="G16" s="5">
        <f t="shared" si="0"/>
        <v>0.4895833333333333</v>
      </c>
    </row>
    <row r="17" spans="1:9" s="27" customFormat="1" ht="15" hidden="1">
      <c r="A17" s="35" t="s">
        <v>29</v>
      </c>
      <c r="B17" s="3" t="s">
        <v>8</v>
      </c>
      <c r="C17" s="2" t="s">
        <v>100</v>
      </c>
      <c r="D17" s="13" t="s">
        <v>2</v>
      </c>
      <c r="E17" s="6" t="s">
        <v>92</v>
      </c>
      <c r="F17" s="4">
        <v>1</v>
      </c>
      <c r="G17" s="5">
        <f t="shared" si="0"/>
        <v>0.5416666666666666</v>
      </c>
      <c r="I17" s="61"/>
    </row>
    <row r="18" spans="1:9" s="27" customFormat="1" ht="15" hidden="1">
      <c r="A18" s="35" t="s">
        <v>30</v>
      </c>
      <c r="B18" s="3" t="s">
        <v>8</v>
      </c>
      <c r="C18" s="26" t="s">
        <v>130</v>
      </c>
      <c r="D18" s="3" t="s">
        <v>2</v>
      </c>
      <c r="E18" s="6" t="s">
        <v>19</v>
      </c>
      <c r="F18" s="4">
        <v>119</v>
      </c>
      <c r="G18" s="5">
        <f t="shared" si="0"/>
        <v>0.5423611111111111</v>
      </c>
      <c r="I18" s="61"/>
    </row>
    <row r="19" spans="1:9" s="27" customFormat="1" ht="15" hidden="1">
      <c r="A19" s="8" t="s">
        <v>31</v>
      </c>
      <c r="B19" s="3"/>
      <c r="C19" s="17" t="s">
        <v>20</v>
      </c>
      <c r="D19" s="3" t="s">
        <v>2</v>
      </c>
      <c r="E19" s="6"/>
      <c r="F19" s="4">
        <v>15</v>
      </c>
      <c r="G19" s="5">
        <f t="shared" si="0"/>
        <v>0.625</v>
      </c>
      <c r="I19" s="61"/>
    </row>
    <row r="20" spans="1:9" s="27" customFormat="1" ht="15" hidden="1">
      <c r="A20" s="36" t="s">
        <v>53</v>
      </c>
      <c r="B20" s="3" t="s">
        <v>8</v>
      </c>
      <c r="C20" s="2" t="s">
        <v>100</v>
      </c>
      <c r="D20" s="13" t="s">
        <v>2</v>
      </c>
      <c r="E20" s="6" t="s">
        <v>92</v>
      </c>
      <c r="F20" s="4">
        <v>1</v>
      </c>
      <c r="G20" s="5">
        <f t="shared" si="0"/>
        <v>0.6354166666666666</v>
      </c>
      <c r="I20" s="61"/>
    </row>
    <row r="21" spans="1:9" s="27" customFormat="1" ht="15" hidden="1">
      <c r="A21" s="36" t="s">
        <v>54</v>
      </c>
      <c r="B21" s="3" t="s">
        <v>8</v>
      </c>
      <c r="C21" s="26" t="s">
        <v>130</v>
      </c>
      <c r="D21" s="3" t="s">
        <v>2</v>
      </c>
      <c r="E21" s="6" t="s">
        <v>19</v>
      </c>
      <c r="F21" s="4">
        <v>119</v>
      </c>
      <c r="G21" s="5">
        <f t="shared" si="0"/>
        <v>0.6361111111111111</v>
      </c>
      <c r="I21" s="61"/>
    </row>
    <row r="22" spans="1:9" s="27" customFormat="1" ht="15" hidden="1">
      <c r="A22" s="36" t="s">
        <v>55</v>
      </c>
      <c r="B22" s="3" t="s">
        <v>7</v>
      </c>
      <c r="C22" s="2" t="s">
        <v>32</v>
      </c>
      <c r="D22" s="3" t="s">
        <v>2</v>
      </c>
      <c r="E22" s="6" t="s">
        <v>19</v>
      </c>
      <c r="F22" s="4">
        <v>15</v>
      </c>
      <c r="G22" s="5">
        <f t="shared" si="0"/>
        <v>0.71875</v>
      </c>
      <c r="I22" s="61"/>
    </row>
    <row r="23" spans="1:9" s="27" customFormat="1" ht="15" hidden="1">
      <c r="A23" s="36" t="s">
        <v>56</v>
      </c>
      <c r="B23" s="3" t="s">
        <v>6</v>
      </c>
      <c r="C23" s="6" t="s">
        <v>18</v>
      </c>
      <c r="D23" s="3" t="s">
        <v>2</v>
      </c>
      <c r="E23" s="6" t="s">
        <v>92</v>
      </c>
      <c r="F23" s="4">
        <v>1</v>
      </c>
      <c r="G23" s="5">
        <f t="shared" si="0"/>
        <v>0.7291666666666666</v>
      </c>
      <c r="I23" s="61"/>
    </row>
    <row r="24" spans="1:9" s="27" customFormat="1" ht="15" hidden="1">
      <c r="A24" s="36"/>
      <c r="B24" s="3"/>
      <c r="C24" s="17"/>
      <c r="D24" s="3"/>
      <c r="E24" s="6"/>
      <c r="F24" s="4"/>
      <c r="G24" s="5"/>
      <c r="I24" s="61"/>
    </row>
    <row r="25" spans="1:7" s="14" customFormat="1" ht="15" hidden="1">
      <c r="A25" s="36" t="s">
        <v>117</v>
      </c>
      <c r="B25" s="13"/>
      <c r="C25" s="2"/>
      <c r="D25" s="13"/>
      <c r="E25" s="6"/>
      <c r="F25" s="4"/>
      <c r="G25" s="5"/>
    </row>
    <row r="26" spans="1:9" s="14" customFormat="1" ht="15" hidden="1">
      <c r="A26" s="36" t="s">
        <v>57</v>
      </c>
      <c r="B26" s="3" t="s">
        <v>8</v>
      </c>
      <c r="C26" s="2" t="s">
        <v>100</v>
      </c>
      <c r="D26" s="13" t="s">
        <v>2</v>
      </c>
      <c r="E26" s="6" t="s">
        <v>92</v>
      </c>
      <c r="F26" s="4">
        <v>1</v>
      </c>
      <c r="G26" s="5">
        <f>TIME(18,30,0)</f>
        <v>0.7708333333333334</v>
      </c>
      <c r="I26" s="59"/>
    </row>
    <row r="27" spans="1:9" s="14" customFormat="1" ht="15" hidden="1">
      <c r="A27" s="36" t="s">
        <v>78</v>
      </c>
      <c r="B27" s="3" t="s">
        <v>8</v>
      </c>
      <c r="C27" s="26" t="s">
        <v>134</v>
      </c>
      <c r="D27" s="3" t="s">
        <v>2</v>
      </c>
      <c r="E27" s="6" t="s">
        <v>19</v>
      </c>
      <c r="F27" s="4">
        <v>145</v>
      </c>
      <c r="G27" s="5">
        <f>G26+TIME(0,F26,0)</f>
        <v>0.7715277777777778</v>
      </c>
      <c r="I27" s="59"/>
    </row>
    <row r="28" spans="1:9" s="14" customFormat="1" ht="15" hidden="1">
      <c r="A28" s="36" t="s">
        <v>79</v>
      </c>
      <c r="B28" s="3" t="s">
        <v>7</v>
      </c>
      <c r="C28" s="2" t="s">
        <v>32</v>
      </c>
      <c r="D28" s="3" t="s">
        <v>2</v>
      </c>
      <c r="E28" s="6" t="s">
        <v>19</v>
      </c>
      <c r="F28" s="4">
        <v>4</v>
      </c>
      <c r="G28" s="5">
        <f>G27+TIME(0,F27,0)</f>
        <v>0.8722222222222222</v>
      </c>
      <c r="I28" s="59"/>
    </row>
    <row r="29" spans="1:9" s="14" customFormat="1" ht="15" hidden="1">
      <c r="A29" s="36" t="s">
        <v>98</v>
      </c>
      <c r="B29" s="3" t="s">
        <v>6</v>
      </c>
      <c r="C29" s="6" t="s">
        <v>18</v>
      </c>
      <c r="D29" s="3" t="s">
        <v>2</v>
      </c>
      <c r="E29" s="6" t="s">
        <v>92</v>
      </c>
      <c r="F29" s="4">
        <v>1</v>
      </c>
      <c r="G29" s="5">
        <f>G28+TIME(0,F28,0)</f>
        <v>0.875</v>
      </c>
      <c r="I29" s="59"/>
    </row>
    <row r="30" spans="1:9" ht="15" hidden="1">
      <c r="A30" s="36"/>
      <c r="B30" s="3"/>
      <c r="C30" s="6"/>
      <c r="D30" s="3"/>
      <c r="E30" s="6"/>
      <c r="F30" s="4"/>
      <c r="G30" s="5"/>
      <c r="H30" s="33"/>
      <c r="I30" s="34"/>
    </row>
    <row r="31" spans="1:7" ht="15" hidden="1">
      <c r="A31" s="8"/>
      <c r="B31" s="3"/>
      <c r="C31" s="6"/>
      <c r="D31" s="3"/>
      <c r="E31" s="2"/>
      <c r="F31" s="4"/>
      <c r="G31" s="5"/>
    </row>
    <row r="32" spans="1:7" ht="15" hidden="1">
      <c r="A32" s="8"/>
      <c r="B32" s="3"/>
      <c r="C32" s="6"/>
      <c r="D32" s="3"/>
      <c r="E32" s="6"/>
      <c r="F32" s="4"/>
      <c r="G32" s="5"/>
    </row>
    <row r="33" spans="1:7" ht="15" hidden="1">
      <c r="A33" s="8"/>
      <c r="B33" s="3"/>
      <c r="C33" s="6"/>
      <c r="D33" s="3"/>
      <c r="E33" s="6"/>
      <c r="F33" s="4"/>
      <c r="G33" s="5"/>
    </row>
    <row r="34" spans="1:7" ht="15" hidden="1">
      <c r="A34" s="8"/>
      <c r="B34" s="3"/>
      <c r="C34" s="6"/>
      <c r="D34" s="3"/>
      <c r="E34" s="6"/>
      <c r="F34" s="4"/>
      <c r="G34" s="5"/>
    </row>
    <row r="35" spans="1:7" ht="15" hidden="1">
      <c r="A35" s="8"/>
      <c r="B35" s="3"/>
      <c r="C35" s="6"/>
      <c r="D35" s="3"/>
      <c r="E35" s="6"/>
      <c r="F35" s="4"/>
      <c r="G35" s="5"/>
    </row>
    <row r="36" spans="1:7" ht="15" hidden="1">
      <c r="A36" s="8"/>
      <c r="B36" s="3"/>
      <c r="C36" s="6"/>
      <c r="D36" s="3"/>
      <c r="E36" s="6"/>
      <c r="F36" s="4"/>
      <c r="G36" s="5"/>
    </row>
    <row r="37" spans="1:7" ht="15" hidden="1">
      <c r="A37" s="8"/>
      <c r="B37" s="3"/>
      <c r="C37" s="6"/>
      <c r="D37" s="3"/>
      <c r="E37" s="6"/>
      <c r="F37" s="4"/>
      <c r="G37" s="5"/>
    </row>
    <row r="38" spans="1:7" ht="15" hidden="1">
      <c r="A38" s="8"/>
      <c r="B38" s="3"/>
      <c r="C38" s="6"/>
      <c r="D38" s="3"/>
      <c r="E38" s="6"/>
      <c r="F38" s="4"/>
      <c r="G38" s="5"/>
    </row>
    <row r="39" spans="1:7" ht="15" hidden="1">
      <c r="A39" s="8"/>
      <c r="B39" s="3"/>
      <c r="C39" s="6"/>
      <c r="D39" s="3"/>
      <c r="E39" s="6"/>
      <c r="F39" s="4"/>
      <c r="G39" s="5"/>
    </row>
    <row r="40" spans="1:7" ht="15" hidden="1">
      <c r="A40" s="8"/>
      <c r="B40" s="3"/>
      <c r="C40" s="6"/>
      <c r="D40" s="3"/>
      <c r="E40" s="6"/>
      <c r="F40" s="4"/>
      <c r="G40" s="5"/>
    </row>
    <row r="41" spans="1:7" ht="15" hidden="1">
      <c r="A41" s="8"/>
      <c r="B41" s="3"/>
      <c r="C41" s="2"/>
      <c r="D41" s="3"/>
      <c r="E41" s="2"/>
      <c r="F41" s="4"/>
      <c r="G41" s="5"/>
    </row>
    <row r="42" spans="1:7" ht="15" hidden="1">
      <c r="A42" s="8"/>
      <c r="B42" s="3"/>
      <c r="C42" s="2" t="s">
        <v>10</v>
      </c>
      <c r="D42" s="3" t="s">
        <v>9</v>
      </c>
      <c r="E42" s="2"/>
      <c r="F42" s="4"/>
      <c r="G42" s="5"/>
    </row>
    <row r="43" spans="1:7" ht="15" hidden="1">
      <c r="A43" s="8"/>
      <c r="B43" s="3"/>
      <c r="C43" s="2" t="s">
        <v>11</v>
      </c>
      <c r="D43" s="2"/>
      <c r="F43" s="4"/>
      <c r="G43" s="5"/>
    </row>
    <row r="44" spans="1:7" ht="15" hidden="1">
      <c r="A44" s="8"/>
      <c r="B44" s="3"/>
      <c r="C44" s="2"/>
      <c r="D44" s="2"/>
      <c r="F44" s="4"/>
      <c r="G44" s="5"/>
    </row>
    <row r="45" spans="1:7" ht="15" hidden="1">
      <c r="A45" s="8"/>
      <c r="B45" s="3" t="s">
        <v>9</v>
      </c>
      <c r="C45" s="2"/>
      <c r="F45" s="4"/>
      <c r="G45" s="5"/>
    </row>
    <row r="46" spans="1:7" ht="15" hidden="1">
      <c r="A46" s="8" t="s">
        <v>9</v>
      </c>
      <c r="B46" s="2"/>
      <c r="C46" s="2"/>
      <c r="F46" s="4" t="s">
        <v>9</v>
      </c>
      <c r="G46" s="5" t="s">
        <v>9</v>
      </c>
    </row>
    <row r="47" spans="1:3" ht="15" hidden="1">
      <c r="A47" s="3"/>
      <c r="B47" s="2"/>
      <c r="C47" s="2"/>
    </row>
    <row r="48" spans="1:2" ht="15" hidden="1">
      <c r="A48" s="3" t="s">
        <v>12</v>
      </c>
      <c r="B48" s="2"/>
    </row>
    <row r="49" spans="1:2" ht="15" hidden="1">
      <c r="A49" s="3" t="s">
        <v>13</v>
      </c>
      <c r="B49" s="2"/>
    </row>
    <row r="50" spans="1:2" ht="15" hidden="1">
      <c r="A50" s="3" t="s">
        <v>14</v>
      </c>
      <c r="B50" s="2"/>
    </row>
    <row r="51" ht="15" hidden="1">
      <c r="A51" s="3" t="s">
        <v>15</v>
      </c>
    </row>
    <row r="52" ht="15">
      <c r="A52" s="76" t="s">
        <v>157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&amp;LMarch 2001&amp;RIEEE P802.15 01/096r0</oddHeader>
    <oddFooter>&amp;LSubmission&amp;C&amp;P&amp;RIan Gifford, M/A-COM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showGridLines="0" workbookViewId="0" topLeftCell="A45">
      <selection activeCell="A45" sqref="A45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1.59765625" style="0" bestFit="1" customWidth="1"/>
    <col min="5" max="5" width="8.19921875" style="0" customWidth="1"/>
    <col min="6" max="6" width="3.59765625" style="0" bestFit="1" customWidth="1"/>
    <col min="7" max="7" width="7.8984375" style="0" bestFit="1" customWidth="1"/>
    <col min="8" max="8" width="4.19921875" style="0" customWidth="1"/>
  </cols>
  <sheetData>
    <row r="1" spans="1:7" ht="15.75" hidden="1">
      <c r="A1" s="19"/>
      <c r="B1" s="2"/>
      <c r="C1" s="10" t="s">
        <v>129</v>
      </c>
      <c r="D1" s="2"/>
      <c r="E1" s="2"/>
      <c r="F1" s="2"/>
      <c r="G1" s="2"/>
    </row>
    <row r="2" spans="1:7" ht="15.75" hidden="1">
      <c r="A2" s="20"/>
      <c r="B2" s="2"/>
      <c r="C2" s="10" t="s">
        <v>132</v>
      </c>
      <c r="D2" s="2"/>
      <c r="E2" s="2"/>
      <c r="F2" s="2"/>
      <c r="G2" s="2"/>
    </row>
    <row r="3" spans="1:7" ht="15" hidden="1">
      <c r="A3" s="20"/>
      <c r="B3" s="2"/>
      <c r="C3" s="69" t="s">
        <v>128</v>
      </c>
      <c r="D3" s="2"/>
      <c r="E3" s="2"/>
      <c r="F3" s="2"/>
      <c r="G3" s="2"/>
    </row>
    <row r="4" spans="1:7" ht="15.75" hidden="1">
      <c r="A4" s="20"/>
      <c r="B4" s="2"/>
      <c r="C4" s="18"/>
      <c r="D4" s="2"/>
      <c r="E4" s="2"/>
      <c r="F4" s="2"/>
      <c r="G4" s="2"/>
    </row>
    <row r="5" spans="1:7" s="14" customFormat="1" ht="15" hidden="1">
      <c r="A5" s="13" t="s">
        <v>0</v>
      </c>
      <c r="B5" s="2" t="s">
        <v>34</v>
      </c>
      <c r="C5" s="13" t="s">
        <v>1</v>
      </c>
      <c r="D5" s="13" t="s">
        <v>2</v>
      </c>
      <c r="E5" s="13" t="s">
        <v>92</v>
      </c>
      <c r="F5" s="4">
        <v>1</v>
      </c>
      <c r="G5" s="5">
        <f>TIME(8,0,0)</f>
        <v>0.3333333333333333</v>
      </c>
    </row>
    <row r="6" spans="1:7" s="14" customFormat="1" ht="15" hidden="1">
      <c r="A6" s="13" t="s">
        <v>3</v>
      </c>
      <c r="B6" s="2" t="s">
        <v>34</v>
      </c>
      <c r="C6" s="13" t="s">
        <v>4</v>
      </c>
      <c r="D6" s="13" t="s">
        <v>2</v>
      </c>
      <c r="E6" s="13" t="s">
        <v>92</v>
      </c>
      <c r="F6" s="4">
        <v>4</v>
      </c>
      <c r="G6" s="5">
        <f>G5+TIME(0,F5,0)</f>
        <v>0.33402777777777776</v>
      </c>
    </row>
    <row r="7" spans="1:7" s="14" customFormat="1" ht="15" hidden="1">
      <c r="A7" s="2"/>
      <c r="B7" s="13" t="s">
        <v>5</v>
      </c>
      <c r="C7" s="2"/>
      <c r="D7" s="2"/>
      <c r="E7" s="2"/>
      <c r="F7" s="2"/>
      <c r="G7" s="2"/>
    </row>
    <row r="8" spans="1:7" s="14" customFormat="1" ht="15" hidden="1">
      <c r="A8" s="15" t="s">
        <v>22</v>
      </c>
      <c r="B8" s="3" t="s">
        <v>8</v>
      </c>
      <c r="C8" s="2" t="s">
        <v>100</v>
      </c>
      <c r="D8" s="3" t="s">
        <v>2</v>
      </c>
      <c r="E8" s="6" t="s">
        <v>92</v>
      </c>
      <c r="F8" s="4">
        <v>4</v>
      </c>
      <c r="G8" s="5">
        <f>G6+TIME(0,F6,0)</f>
        <v>0.3368055555555555</v>
      </c>
    </row>
    <row r="9" spans="1:7" s="14" customFormat="1" ht="15" hidden="1">
      <c r="A9" s="15" t="s">
        <v>23</v>
      </c>
      <c r="B9" s="3" t="s">
        <v>7</v>
      </c>
      <c r="C9" s="26" t="s">
        <v>130</v>
      </c>
      <c r="D9" s="3" t="s">
        <v>2</v>
      </c>
      <c r="E9" s="6" t="s">
        <v>19</v>
      </c>
      <c r="F9" s="4">
        <v>90</v>
      </c>
      <c r="G9" s="5">
        <f>G8+TIME(0,F8,0)</f>
        <v>0.3395833333333333</v>
      </c>
    </row>
    <row r="10" spans="1:7" s="14" customFormat="1" ht="15" hidden="1">
      <c r="A10" s="15"/>
      <c r="B10" s="3"/>
      <c r="C10" s="17" t="s">
        <v>20</v>
      </c>
      <c r="D10" s="3" t="s">
        <v>2</v>
      </c>
      <c r="E10" s="6"/>
      <c r="F10" s="4">
        <v>15</v>
      </c>
      <c r="G10" s="5">
        <f aca="true" t="shared" si="0" ref="G10:G22">G9+TIME(0,F9,0)</f>
        <v>0.4020833333333333</v>
      </c>
    </row>
    <row r="11" spans="1:7" s="14" customFormat="1" ht="15" hidden="1">
      <c r="A11" s="8" t="s">
        <v>24</v>
      </c>
      <c r="B11" s="3" t="s">
        <v>8</v>
      </c>
      <c r="C11" s="2" t="s">
        <v>100</v>
      </c>
      <c r="D11" s="3" t="s">
        <v>2</v>
      </c>
      <c r="E11" s="6" t="s">
        <v>92</v>
      </c>
      <c r="F11" s="4">
        <v>1</v>
      </c>
      <c r="G11" s="5">
        <f t="shared" si="0"/>
        <v>0.4125</v>
      </c>
    </row>
    <row r="12" spans="1:7" s="14" customFormat="1" ht="15" hidden="1">
      <c r="A12" s="8" t="s">
        <v>25</v>
      </c>
      <c r="B12" s="3" t="s">
        <v>7</v>
      </c>
      <c r="C12" s="26" t="s">
        <v>137</v>
      </c>
      <c r="D12" s="3" t="s">
        <v>2</v>
      </c>
      <c r="E12" s="6" t="s">
        <v>19</v>
      </c>
      <c r="F12" s="4">
        <v>100</v>
      </c>
      <c r="G12" s="5">
        <f t="shared" si="0"/>
        <v>0.4131944444444444</v>
      </c>
    </row>
    <row r="13" spans="1:9" s="14" customFormat="1" ht="15" hidden="1">
      <c r="A13" s="8" t="s">
        <v>26</v>
      </c>
      <c r="B13" s="3" t="s">
        <v>6</v>
      </c>
      <c r="C13" s="12" t="s">
        <v>126</v>
      </c>
      <c r="D13" s="3" t="s">
        <v>2</v>
      </c>
      <c r="E13" s="6" t="s">
        <v>19</v>
      </c>
      <c r="F13" s="4">
        <v>10</v>
      </c>
      <c r="G13" s="5">
        <f t="shared" si="0"/>
        <v>0.48263888888888884</v>
      </c>
      <c r="I13" t="s">
        <v>127</v>
      </c>
    </row>
    <row r="14" spans="1:7" s="14" customFormat="1" ht="15" hidden="1">
      <c r="A14" s="8"/>
      <c r="B14" s="3"/>
      <c r="C14" s="16" t="s">
        <v>75</v>
      </c>
      <c r="D14" s="3" t="s">
        <v>2</v>
      </c>
      <c r="E14" s="6"/>
      <c r="F14" s="4">
        <v>75</v>
      </c>
      <c r="G14" s="5">
        <f t="shared" si="0"/>
        <v>0.48958333333333326</v>
      </c>
    </row>
    <row r="15" spans="1:9" s="33" customFormat="1" ht="15" hidden="1">
      <c r="A15" s="37" t="s">
        <v>27</v>
      </c>
      <c r="B15" s="29" t="s">
        <v>8</v>
      </c>
      <c r="C15" s="39" t="s">
        <v>100</v>
      </c>
      <c r="D15" s="29" t="s">
        <v>2</v>
      </c>
      <c r="E15" s="30" t="s">
        <v>92</v>
      </c>
      <c r="F15" s="31">
        <v>1</v>
      </c>
      <c r="G15" s="5">
        <f t="shared" si="0"/>
        <v>0.5416666666666666</v>
      </c>
      <c r="H15" s="33" t="s">
        <v>93</v>
      </c>
      <c r="I15" s="34" t="s">
        <v>118</v>
      </c>
    </row>
    <row r="16" spans="1:9" s="33" customFormat="1" ht="15" hidden="1">
      <c r="A16" s="37" t="s">
        <v>28</v>
      </c>
      <c r="B16" s="29" t="s">
        <v>7</v>
      </c>
      <c r="C16" s="38" t="s">
        <v>135</v>
      </c>
      <c r="D16" s="29" t="s">
        <v>2</v>
      </c>
      <c r="E16" s="30" t="s">
        <v>19</v>
      </c>
      <c r="F16" s="31">
        <v>119</v>
      </c>
      <c r="G16" s="5">
        <f t="shared" si="0"/>
        <v>0.5423611111111111</v>
      </c>
      <c r="H16" s="33" t="s">
        <v>93</v>
      </c>
      <c r="I16" s="34" t="s">
        <v>119</v>
      </c>
    </row>
    <row r="17" spans="1:9" ht="15" hidden="1">
      <c r="A17" s="37"/>
      <c r="B17" s="3"/>
      <c r="C17" s="17" t="s">
        <v>20</v>
      </c>
      <c r="D17" s="3" t="s">
        <v>2</v>
      </c>
      <c r="E17" s="6"/>
      <c r="F17" s="4">
        <v>30</v>
      </c>
      <c r="G17" s="5">
        <f t="shared" si="0"/>
        <v>0.625</v>
      </c>
      <c r="H17" s="33"/>
      <c r="I17" s="34"/>
    </row>
    <row r="18" spans="1:9" s="67" customFormat="1" ht="15" hidden="1">
      <c r="A18" s="62"/>
      <c r="B18" s="63"/>
      <c r="C18" s="64" t="s">
        <v>76</v>
      </c>
      <c r="D18" s="63" t="s">
        <v>2</v>
      </c>
      <c r="E18" s="65"/>
      <c r="F18" s="66">
        <v>30</v>
      </c>
      <c r="G18" s="5">
        <f t="shared" si="0"/>
        <v>0.6458333333333334</v>
      </c>
      <c r="I18" t="s">
        <v>127</v>
      </c>
    </row>
    <row r="19" spans="1:7" ht="15" hidden="1">
      <c r="A19" s="36" t="s">
        <v>29</v>
      </c>
      <c r="B19" s="3" t="s">
        <v>8</v>
      </c>
      <c r="C19" s="2" t="s">
        <v>100</v>
      </c>
      <c r="D19" s="3" t="s">
        <v>2</v>
      </c>
      <c r="E19" s="6" t="s">
        <v>92</v>
      </c>
      <c r="F19" s="4">
        <v>10</v>
      </c>
      <c r="G19" s="5">
        <f t="shared" si="0"/>
        <v>0.6666666666666667</v>
      </c>
    </row>
    <row r="20" spans="1:7" ht="15" hidden="1">
      <c r="A20" s="8" t="s">
        <v>30</v>
      </c>
      <c r="B20" s="3" t="s">
        <v>7</v>
      </c>
      <c r="C20" s="26" t="s">
        <v>136</v>
      </c>
      <c r="D20" s="3" t="s">
        <v>2</v>
      </c>
      <c r="E20" s="6" t="s">
        <v>19</v>
      </c>
      <c r="F20" s="4">
        <v>75</v>
      </c>
      <c r="G20" s="5">
        <f t="shared" si="0"/>
        <v>0.6736111111111112</v>
      </c>
    </row>
    <row r="21" spans="1:7" ht="15" hidden="1">
      <c r="A21" s="8" t="s">
        <v>31</v>
      </c>
      <c r="B21" s="3" t="s">
        <v>8</v>
      </c>
      <c r="C21" s="2" t="s">
        <v>32</v>
      </c>
      <c r="D21" s="3" t="s">
        <v>2</v>
      </c>
      <c r="E21" s="6" t="s">
        <v>19</v>
      </c>
      <c r="F21" s="4">
        <v>5</v>
      </c>
      <c r="G21" s="5">
        <f t="shared" si="0"/>
        <v>0.7256944444444445</v>
      </c>
    </row>
    <row r="22" spans="1:7" ht="15" hidden="1">
      <c r="A22" s="8" t="s">
        <v>53</v>
      </c>
      <c r="B22" s="3" t="s">
        <v>6</v>
      </c>
      <c r="C22" s="6" t="s">
        <v>18</v>
      </c>
      <c r="D22" s="3" t="s">
        <v>2</v>
      </c>
      <c r="E22" s="6" t="s">
        <v>92</v>
      </c>
      <c r="F22" s="4">
        <v>1</v>
      </c>
      <c r="G22" s="5">
        <f t="shared" si="0"/>
        <v>0.7291666666666667</v>
      </c>
    </row>
    <row r="23" spans="1:7" ht="15" hidden="1">
      <c r="A23" s="15"/>
      <c r="B23" s="3"/>
      <c r="C23" s="6"/>
      <c r="D23" s="3"/>
      <c r="E23" s="6"/>
      <c r="F23" s="4"/>
      <c r="G23" s="5"/>
    </row>
    <row r="24" spans="1:7" ht="15" hidden="1">
      <c r="A24" s="8"/>
      <c r="B24" s="3"/>
      <c r="C24" s="6"/>
      <c r="D24" s="3"/>
      <c r="E24" s="6"/>
      <c r="F24" s="4"/>
      <c r="G24" s="5"/>
    </row>
    <row r="25" spans="1:7" ht="15" hidden="1">
      <c r="A25" s="8"/>
      <c r="B25" s="3"/>
      <c r="C25" s="6"/>
      <c r="D25" s="3"/>
      <c r="E25" s="6"/>
      <c r="F25" s="4"/>
      <c r="G25" s="5"/>
    </row>
    <row r="26" spans="1:7" ht="15" hidden="1">
      <c r="A26" s="8"/>
      <c r="B26" s="3"/>
      <c r="C26" s="6"/>
      <c r="D26" s="3"/>
      <c r="E26" s="2"/>
      <c r="F26" s="4"/>
      <c r="G26" s="5"/>
    </row>
    <row r="27" spans="1:7" ht="15" hidden="1">
      <c r="A27" s="8"/>
      <c r="B27" s="3"/>
      <c r="C27" s="6"/>
      <c r="D27" s="3"/>
      <c r="E27" s="6"/>
      <c r="F27" s="4"/>
      <c r="G27" s="5"/>
    </row>
    <row r="28" spans="1:7" ht="15" hidden="1">
      <c r="A28" s="8"/>
      <c r="B28" s="3"/>
      <c r="C28" s="6"/>
      <c r="D28" s="3"/>
      <c r="E28" s="6"/>
      <c r="F28" s="4"/>
      <c r="G28" s="5"/>
    </row>
    <row r="29" spans="1:7" ht="15" hidden="1">
      <c r="A29" s="8"/>
      <c r="B29" s="3"/>
      <c r="C29" s="6"/>
      <c r="D29" s="3"/>
      <c r="E29" s="6"/>
      <c r="F29" s="4"/>
      <c r="G29" s="5"/>
    </row>
    <row r="30" spans="1:7" ht="15" hidden="1">
      <c r="A30" s="8"/>
      <c r="B30" s="3"/>
      <c r="C30" s="6"/>
      <c r="D30" s="3"/>
      <c r="E30" s="6"/>
      <c r="F30" s="4"/>
      <c r="G30" s="5"/>
    </row>
    <row r="31" spans="1:7" ht="15" hidden="1">
      <c r="A31" s="8"/>
      <c r="B31" s="3"/>
      <c r="C31" s="2"/>
      <c r="D31" s="3"/>
      <c r="E31" s="6"/>
      <c r="F31" s="4"/>
      <c r="G31" s="5"/>
    </row>
    <row r="32" spans="1:7" ht="15" hidden="1">
      <c r="A32" s="8"/>
      <c r="B32" s="3"/>
      <c r="C32" s="2"/>
      <c r="D32" s="3"/>
      <c r="E32" s="2"/>
      <c r="F32" s="4"/>
      <c r="G32" s="5"/>
    </row>
    <row r="33" spans="1:7" ht="15" hidden="1">
      <c r="A33" s="8"/>
      <c r="B33" s="3"/>
      <c r="C33" s="6"/>
      <c r="D33" s="3"/>
      <c r="E33" s="2"/>
      <c r="F33" s="4"/>
      <c r="G33" s="5"/>
    </row>
    <row r="34" spans="1:7" ht="15" hidden="1">
      <c r="A34" s="8"/>
      <c r="B34" s="3"/>
      <c r="C34" s="6"/>
      <c r="D34" s="3"/>
      <c r="E34" s="2"/>
      <c r="F34" s="4"/>
      <c r="G34" s="5"/>
    </row>
    <row r="35" spans="1:7" ht="15" hidden="1">
      <c r="A35" s="8"/>
      <c r="B35" s="3"/>
      <c r="C35" s="6"/>
      <c r="D35" s="3"/>
      <c r="E35" s="6"/>
      <c r="F35" s="4"/>
      <c r="G35" s="5"/>
    </row>
    <row r="36" spans="1:7" ht="15" hidden="1">
      <c r="A36" s="8"/>
      <c r="B36" s="3" t="s">
        <v>9</v>
      </c>
      <c r="C36" s="2" t="s">
        <v>10</v>
      </c>
      <c r="D36" s="3"/>
      <c r="E36" s="6"/>
      <c r="F36" s="4"/>
      <c r="G36" s="5"/>
    </row>
    <row r="37" spans="1:7" ht="15" hidden="1">
      <c r="A37" s="8"/>
      <c r="B37" s="2"/>
      <c r="C37" s="2" t="s">
        <v>11</v>
      </c>
      <c r="D37" s="3"/>
      <c r="E37" s="6"/>
      <c r="F37" s="4"/>
      <c r="G37" s="5"/>
    </row>
    <row r="38" spans="1:7" ht="15" hidden="1">
      <c r="A38" s="8"/>
      <c r="B38" s="2"/>
      <c r="C38" s="2"/>
      <c r="D38" s="3" t="s">
        <v>9</v>
      </c>
      <c r="E38" s="2"/>
      <c r="F38" s="4" t="s">
        <v>9</v>
      </c>
      <c r="G38" s="5"/>
    </row>
    <row r="39" spans="1:7" ht="15" hidden="1">
      <c r="A39" s="8" t="s">
        <v>9</v>
      </c>
      <c r="B39" s="2"/>
      <c r="C39" s="2"/>
      <c r="D39" s="2"/>
      <c r="G39" s="5" t="s">
        <v>9</v>
      </c>
    </row>
    <row r="40" spans="1:4" ht="15" hidden="1">
      <c r="A40" s="3"/>
      <c r="B40" s="2"/>
      <c r="C40" s="2"/>
      <c r="D40" s="2"/>
    </row>
    <row r="41" spans="1:3" ht="15" hidden="1">
      <c r="A41" s="3" t="s">
        <v>12</v>
      </c>
      <c r="B41" s="2"/>
      <c r="C41" s="2"/>
    </row>
    <row r="42" ht="15" hidden="1">
      <c r="A42" s="3" t="s">
        <v>13</v>
      </c>
    </row>
    <row r="43" ht="15" hidden="1">
      <c r="A43" s="3" t="s">
        <v>14</v>
      </c>
    </row>
    <row r="44" ht="15" hidden="1">
      <c r="A44" s="3" t="s">
        <v>15</v>
      </c>
    </row>
    <row r="45" ht="15">
      <c r="A45" s="76" t="s">
        <v>157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&amp;LMarch 2001&amp;RIEEE P802.15 01/096r0</oddHeader>
    <oddFooter>&amp;LSubmission&amp;RIan Gifford, M/A-COM, Inc.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49"/>
  <sheetViews>
    <sheetView showGridLines="0" workbookViewId="0" topLeftCell="A49">
      <selection activeCell="A49" sqref="A49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 hidden="1">
      <c r="A1" s="1"/>
      <c r="B1" s="2"/>
      <c r="C1" s="10" t="s">
        <v>129</v>
      </c>
      <c r="D1" s="2"/>
      <c r="E1" s="2"/>
      <c r="F1" s="2"/>
      <c r="G1" s="2"/>
    </row>
    <row r="2" spans="1:7" ht="15.75" hidden="1">
      <c r="A2" s="2"/>
      <c r="B2" s="2"/>
      <c r="C2" s="10" t="s">
        <v>133</v>
      </c>
      <c r="D2" s="2"/>
      <c r="E2" s="2"/>
      <c r="F2" s="2"/>
      <c r="G2" s="2"/>
    </row>
    <row r="3" spans="1:7" ht="15" hidden="1">
      <c r="A3" s="2"/>
      <c r="B3" s="2"/>
      <c r="C3" s="69" t="s">
        <v>128</v>
      </c>
      <c r="D3" s="2"/>
      <c r="E3" s="2"/>
      <c r="F3" s="2"/>
      <c r="G3" s="2"/>
    </row>
    <row r="4" spans="1:7" ht="15" hidden="1">
      <c r="A4" s="2"/>
      <c r="B4" s="2"/>
      <c r="C4" s="2"/>
      <c r="D4" s="2"/>
      <c r="E4" s="2"/>
      <c r="F4" s="2"/>
      <c r="G4" s="2"/>
    </row>
    <row r="5" spans="1:7" ht="15" hidden="1">
      <c r="A5" s="13" t="s">
        <v>0</v>
      </c>
      <c r="B5" s="2" t="s">
        <v>34</v>
      </c>
      <c r="C5" s="13" t="s">
        <v>1</v>
      </c>
      <c r="D5" s="13" t="s">
        <v>2</v>
      </c>
      <c r="E5" s="13" t="s">
        <v>92</v>
      </c>
      <c r="F5" s="4">
        <v>1</v>
      </c>
      <c r="G5" s="5">
        <f>TIME(8,0,0)</f>
        <v>0.3333333333333333</v>
      </c>
    </row>
    <row r="6" spans="1:7" ht="15" hidden="1">
      <c r="A6" s="13" t="s">
        <v>3</v>
      </c>
      <c r="B6" s="2" t="s">
        <v>34</v>
      </c>
      <c r="C6" s="13" t="s">
        <v>4</v>
      </c>
      <c r="D6" s="13" t="s">
        <v>2</v>
      </c>
      <c r="E6" s="13" t="s">
        <v>92</v>
      </c>
      <c r="F6" s="4">
        <v>4</v>
      </c>
      <c r="G6" s="5">
        <f>G5+TIME(0,F5,0)</f>
        <v>0.33402777777777776</v>
      </c>
    </row>
    <row r="7" spans="1:7" ht="15" hidden="1">
      <c r="A7" s="2"/>
      <c r="B7" s="13" t="s">
        <v>5</v>
      </c>
      <c r="C7" s="2"/>
      <c r="D7" s="2"/>
      <c r="E7" s="2"/>
      <c r="F7" s="2"/>
      <c r="G7" s="2"/>
    </row>
    <row r="8" spans="1:7" ht="15" hidden="1">
      <c r="A8" s="15" t="s">
        <v>22</v>
      </c>
      <c r="B8" s="3" t="s">
        <v>8</v>
      </c>
      <c r="C8" s="2" t="s">
        <v>100</v>
      </c>
      <c r="D8" s="3" t="s">
        <v>2</v>
      </c>
      <c r="E8" s="6" t="s">
        <v>92</v>
      </c>
      <c r="F8" s="4">
        <v>5</v>
      </c>
      <c r="G8" s="5">
        <f>G6+TIME(0,F6,0)</f>
        <v>0.3368055555555555</v>
      </c>
    </row>
    <row r="9" spans="1:7" ht="15" hidden="1">
      <c r="A9" s="15" t="s">
        <v>23</v>
      </c>
      <c r="B9" s="3" t="s">
        <v>7</v>
      </c>
      <c r="C9" s="26" t="s">
        <v>136</v>
      </c>
      <c r="D9" s="3" t="s">
        <v>2</v>
      </c>
      <c r="E9" s="6" t="s">
        <v>19</v>
      </c>
      <c r="F9" s="4">
        <v>90</v>
      </c>
      <c r="G9" s="5">
        <f>G8+TIME(0,F8,0)</f>
        <v>0.34027777777777773</v>
      </c>
    </row>
    <row r="10" spans="1:7" ht="15" hidden="1">
      <c r="A10" s="15"/>
      <c r="B10" s="3"/>
      <c r="C10" s="17" t="s">
        <v>20</v>
      </c>
      <c r="D10" s="3" t="s">
        <v>2</v>
      </c>
      <c r="E10" s="6"/>
      <c r="F10" s="4">
        <v>15</v>
      </c>
      <c r="G10" s="5">
        <f aca="true" t="shared" si="0" ref="G10:G21">G9+TIME(0,F9,0)</f>
        <v>0.40277777777777773</v>
      </c>
    </row>
    <row r="11" spans="1:7" ht="15" hidden="1">
      <c r="A11" s="8" t="s">
        <v>24</v>
      </c>
      <c r="B11" s="3" t="s">
        <v>8</v>
      </c>
      <c r="C11" s="2" t="s">
        <v>100</v>
      </c>
      <c r="D11" s="3" t="s">
        <v>2</v>
      </c>
      <c r="E11" s="6" t="s">
        <v>92</v>
      </c>
      <c r="F11" s="4">
        <v>1</v>
      </c>
      <c r="G11" s="5">
        <f t="shared" si="0"/>
        <v>0.4131944444444444</v>
      </c>
    </row>
    <row r="12" spans="1:7" ht="15" hidden="1">
      <c r="A12" s="8" t="s">
        <v>25</v>
      </c>
      <c r="B12" s="3" t="s">
        <v>7</v>
      </c>
      <c r="C12" s="26" t="s">
        <v>136</v>
      </c>
      <c r="D12" s="3" t="s">
        <v>2</v>
      </c>
      <c r="E12" s="6" t="s">
        <v>19</v>
      </c>
      <c r="F12" s="4">
        <v>109</v>
      </c>
      <c r="G12" s="5">
        <f t="shared" si="0"/>
        <v>0.41388888888888886</v>
      </c>
    </row>
    <row r="13" spans="1:7" ht="15" hidden="1">
      <c r="A13" s="8"/>
      <c r="B13" s="3"/>
      <c r="C13" s="16" t="s">
        <v>75</v>
      </c>
      <c r="D13" s="3" t="s">
        <v>2</v>
      </c>
      <c r="E13" s="6"/>
      <c r="F13" s="4">
        <v>75</v>
      </c>
      <c r="G13" s="5">
        <f t="shared" si="0"/>
        <v>0.4895833333333333</v>
      </c>
    </row>
    <row r="14" spans="1:7" s="14" customFormat="1" ht="15" hidden="1">
      <c r="A14" s="36" t="s">
        <v>26</v>
      </c>
      <c r="B14" s="13" t="s">
        <v>8</v>
      </c>
      <c r="C14" s="2" t="s">
        <v>100</v>
      </c>
      <c r="D14" s="13" t="s">
        <v>2</v>
      </c>
      <c r="E14" s="6" t="s">
        <v>92</v>
      </c>
      <c r="F14" s="4">
        <v>1</v>
      </c>
      <c r="G14" s="5">
        <f t="shared" si="0"/>
        <v>0.5416666666666666</v>
      </c>
    </row>
    <row r="15" spans="1:7" s="14" customFormat="1" ht="15" hidden="1">
      <c r="A15" s="36" t="s">
        <v>27</v>
      </c>
      <c r="B15" s="13" t="s">
        <v>7</v>
      </c>
      <c r="C15" s="26" t="s">
        <v>139</v>
      </c>
      <c r="D15" s="13" t="s">
        <v>2</v>
      </c>
      <c r="E15" s="6" t="s">
        <v>19</v>
      </c>
      <c r="F15" s="4">
        <v>60</v>
      </c>
      <c r="G15" s="5">
        <f t="shared" si="0"/>
        <v>0.5423611111111111</v>
      </c>
    </row>
    <row r="16" spans="1:7" s="14" customFormat="1" ht="15" hidden="1">
      <c r="A16" s="36" t="s">
        <v>28</v>
      </c>
      <c r="B16" s="13" t="s">
        <v>8</v>
      </c>
      <c r="C16" s="26" t="s">
        <v>138</v>
      </c>
      <c r="D16" s="13" t="s">
        <v>2</v>
      </c>
      <c r="E16" s="6" t="s">
        <v>92</v>
      </c>
      <c r="F16" s="4">
        <v>15</v>
      </c>
      <c r="G16" s="5">
        <f t="shared" si="0"/>
        <v>0.5840277777777777</v>
      </c>
    </row>
    <row r="17" spans="1:7" ht="15" hidden="1">
      <c r="A17" s="8" t="s">
        <v>29</v>
      </c>
      <c r="B17" s="3" t="s">
        <v>6</v>
      </c>
      <c r="C17" s="12" t="s">
        <v>126</v>
      </c>
      <c r="D17" s="3" t="s">
        <v>2</v>
      </c>
      <c r="E17" s="6" t="s">
        <v>92</v>
      </c>
      <c r="F17" s="4">
        <v>4</v>
      </c>
      <c r="G17" s="5">
        <f t="shared" si="0"/>
        <v>0.5944444444444443</v>
      </c>
    </row>
    <row r="18" spans="1:7" ht="15" hidden="1">
      <c r="A18" s="8" t="s">
        <v>30</v>
      </c>
      <c r="B18" s="3" t="s">
        <v>8</v>
      </c>
      <c r="C18" s="2" t="s">
        <v>32</v>
      </c>
      <c r="D18" s="3" t="s">
        <v>2</v>
      </c>
      <c r="E18" s="6" t="s">
        <v>19</v>
      </c>
      <c r="F18" s="4">
        <v>9</v>
      </c>
      <c r="G18" s="5">
        <f t="shared" si="0"/>
        <v>0.5972222222222221</v>
      </c>
    </row>
    <row r="19" spans="1:7" ht="15" hidden="1">
      <c r="A19" s="8" t="s">
        <v>31</v>
      </c>
      <c r="B19" s="3" t="s">
        <v>6</v>
      </c>
      <c r="C19" s="6" t="s">
        <v>18</v>
      </c>
      <c r="D19" s="3" t="s">
        <v>2</v>
      </c>
      <c r="E19" s="6" t="s">
        <v>92</v>
      </c>
      <c r="F19" s="4">
        <v>1</v>
      </c>
      <c r="G19" s="5">
        <f t="shared" si="0"/>
        <v>0.6034722222222221</v>
      </c>
    </row>
    <row r="20" spans="1:7" ht="15" hidden="1">
      <c r="A20" s="37"/>
      <c r="B20" s="3"/>
      <c r="C20" s="17" t="s">
        <v>20</v>
      </c>
      <c r="D20" s="3" t="s">
        <v>2</v>
      </c>
      <c r="E20" s="6"/>
      <c r="F20" s="4">
        <v>30</v>
      </c>
      <c r="G20" s="5">
        <f t="shared" si="0"/>
        <v>0.6041666666666665</v>
      </c>
    </row>
    <row r="21" spans="1:9" ht="15" hidden="1">
      <c r="A21" s="62"/>
      <c r="B21" s="63"/>
      <c r="C21" s="64" t="s">
        <v>122</v>
      </c>
      <c r="D21" s="63" t="s">
        <v>2</v>
      </c>
      <c r="E21" s="65"/>
      <c r="F21" s="66">
        <v>60</v>
      </c>
      <c r="G21" s="5">
        <f t="shared" si="0"/>
        <v>0.6249999999999999</v>
      </c>
      <c r="I21" t="s">
        <v>127</v>
      </c>
    </row>
    <row r="22" spans="1:7" ht="15" hidden="1">
      <c r="A22" s="8"/>
      <c r="B22" s="3"/>
      <c r="C22" s="6"/>
      <c r="D22" s="3"/>
      <c r="E22" s="6"/>
      <c r="F22" s="4"/>
      <c r="G22" s="5"/>
    </row>
    <row r="23" spans="1:7" s="33" customFormat="1" ht="15" hidden="1">
      <c r="A23" s="28" t="s">
        <v>120</v>
      </c>
      <c r="B23" s="29"/>
      <c r="C23" s="30"/>
      <c r="D23" s="29"/>
      <c r="E23" s="30"/>
      <c r="F23" s="31"/>
      <c r="G23" s="32"/>
    </row>
    <row r="24" spans="1:7" s="33" customFormat="1" ht="15" hidden="1">
      <c r="A24" s="37" t="s">
        <v>53</v>
      </c>
      <c r="B24" s="29" t="s">
        <v>8</v>
      </c>
      <c r="C24" s="39" t="s">
        <v>100</v>
      </c>
      <c r="D24" s="29" t="s">
        <v>2</v>
      </c>
      <c r="E24" s="30" t="s">
        <v>92</v>
      </c>
      <c r="F24" s="31">
        <v>10</v>
      </c>
      <c r="G24" s="32">
        <f>G21+TIME(0,F21,0)</f>
        <v>0.6666666666666665</v>
      </c>
    </row>
    <row r="25" spans="1:7" s="33" customFormat="1" ht="15" hidden="1">
      <c r="A25" s="37" t="s">
        <v>54</v>
      </c>
      <c r="B25" s="29" t="s">
        <v>7</v>
      </c>
      <c r="C25" s="38" t="s">
        <v>136</v>
      </c>
      <c r="D25" s="29" t="s">
        <v>2</v>
      </c>
      <c r="E25" s="30" t="s">
        <v>19</v>
      </c>
      <c r="F25" s="31">
        <v>50</v>
      </c>
      <c r="G25" s="32">
        <f aca="true" t="shared" si="1" ref="G25:G30">G24+TIME(0,F24,0)</f>
        <v>0.6736111111111109</v>
      </c>
    </row>
    <row r="26" spans="1:7" s="33" customFormat="1" ht="15" hidden="1">
      <c r="A26" s="28"/>
      <c r="B26" s="29"/>
      <c r="C26" s="68" t="s">
        <v>121</v>
      </c>
      <c r="D26" s="29" t="s">
        <v>2</v>
      </c>
      <c r="E26" s="30"/>
      <c r="F26" s="31">
        <v>60</v>
      </c>
      <c r="G26" s="32">
        <f t="shared" si="1"/>
        <v>0.7083333333333331</v>
      </c>
    </row>
    <row r="27" spans="1:7" s="33" customFormat="1" ht="15" hidden="1">
      <c r="A27" s="37" t="s">
        <v>55</v>
      </c>
      <c r="B27" s="29" t="s">
        <v>8</v>
      </c>
      <c r="C27" s="39" t="s">
        <v>100</v>
      </c>
      <c r="D27" s="29" t="s">
        <v>2</v>
      </c>
      <c r="E27" s="30" t="s">
        <v>92</v>
      </c>
      <c r="F27" s="31">
        <v>1</v>
      </c>
      <c r="G27" s="32">
        <f t="shared" si="1"/>
        <v>0.7499999999999998</v>
      </c>
    </row>
    <row r="28" spans="1:7" s="33" customFormat="1" ht="15" hidden="1">
      <c r="A28" s="37" t="s">
        <v>56</v>
      </c>
      <c r="B28" s="29" t="s">
        <v>7</v>
      </c>
      <c r="C28" s="38" t="s">
        <v>136</v>
      </c>
      <c r="D28" s="29" t="s">
        <v>2</v>
      </c>
      <c r="E28" s="30" t="s">
        <v>19</v>
      </c>
      <c r="F28" s="31">
        <v>145</v>
      </c>
      <c r="G28" s="32">
        <f t="shared" si="1"/>
        <v>0.7506944444444442</v>
      </c>
    </row>
    <row r="29" spans="1:7" s="33" customFormat="1" ht="15" hidden="1">
      <c r="A29" s="37" t="s">
        <v>57</v>
      </c>
      <c r="B29" s="29" t="s">
        <v>8</v>
      </c>
      <c r="C29" s="39" t="s">
        <v>32</v>
      </c>
      <c r="D29" s="29" t="s">
        <v>2</v>
      </c>
      <c r="E29" s="30" t="s">
        <v>19</v>
      </c>
      <c r="F29" s="31">
        <v>4</v>
      </c>
      <c r="G29" s="32">
        <f t="shared" si="1"/>
        <v>0.8513888888888886</v>
      </c>
    </row>
    <row r="30" spans="1:7" s="33" customFormat="1" ht="15" hidden="1">
      <c r="A30" s="37" t="s">
        <v>78</v>
      </c>
      <c r="B30" s="29" t="s">
        <v>6</v>
      </c>
      <c r="C30" s="30" t="s">
        <v>18</v>
      </c>
      <c r="D30" s="29" t="s">
        <v>2</v>
      </c>
      <c r="E30" s="30" t="s">
        <v>92</v>
      </c>
      <c r="F30" s="31">
        <v>1</v>
      </c>
      <c r="G30" s="32">
        <f t="shared" si="1"/>
        <v>0.8541666666666664</v>
      </c>
    </row>
    <row r="31" spans="1:7" ht="15" hidden="1">
      <c r="A31" s="8"/>
      <c r="B31" s="3"/>
      <c r="C31" s="6"/>
      <c r="D31" s="3"/>
      <c r="E31" s="6"/>
      <c r="F31" s="4"/>
      <c r="G31" s="5"/>
    </row>
    <row r="32" spans="1:7" ht="15" hidden="1">
      <c r="A32" s="8"/>
      <c r="B32" s="3"/>
      <c r="C32" s="6"/>
      <c r="D32" s="3"/>
      <c r="E32" s="6"/>
      <c r="F32" s="4"/>
      <c r="G32" s="5"/>
    </row>
    <row r="33" spans="1:7" ht="15" hidden="1">
      <c r="A33" s="8"/>
      <c r="B33" s="3"/>
      <c r="C33" s="6"/>
      <c r="D33" s="3"/>
      <c r="E33" s="6"/>
      <c r="F33" s="4"/>
      <c r="G33" s="5"/>
    </row>
    <row r="34" spans="1:7" ht="15" hidden="1">
      <c r="A34" s="8"/>
      <c r="B34" s="3"/>
      <c r="C34" s="6"/>
      <c r="D34" s="3"/>
      <c r="E34" s="6"/>
      <c r="F34" s="4"/>
      <c r="G34" s="5"/>
    </row>
    <row r="35" spans="1:7" ht="15" hidden="1">
      <c r="A35" s="8"/>
      <c r="B35" s="3"/>
      <c r="C35" s="6"/>
      <c r="D35" s="3"/>
      <c r="E35" s="6"/>
      <c r="F35" s="4"/>
      <c r="G35" s="5"/>
    </row>
    <row r="36" spans="1:7" ht="15" hidden="1">
      <c r="A36" s="8"/>
      <c r="B36" s="3"/>
      <c r="C36" s="2"/>
      <c r="D36" s="3"/>
      <c r="E36" s="6"/>
      <c r="F36" s="4"/>
      <c r="G36" s="5"/>
    </row>
    <row r="37" spans="1:7" ht="15" hidden="1">
      <c r="A37" s="8"/>
      <c r="B37" s="3"/>
      <c r="C37" s="2"/>
      <c r="D37" s="3"/>
      <c r="E37" s="2"/>
      <c r="F37" s="4"/>
      <c r="G37" s="5"/>
    </row>
    <row r="38" spans="1:7" ht="15" hidden="1">
      <c r="A38" s="8"/>
      <c r="B38" s="3"/>
      <c r="C38" s="6"/>
      <c r="D38" s="3"/>
      <c r="E38" s="2"/>
      <c r="F38" s="4"/>
      <c r="G38" s="5"/>
    </row>
    <row r="39" spans="1:7" ht="15" hidden="1">
      <c r="A39" s="8"/>
      <c r="B39" s="3"/>
      <c r="C39" s="6"/>
      <c r="D39" s="3"/>
      <c r="E39" s="2"/>
      <c r="F39" s="4"/>
      <c r="G39" s="5"/>
    </row>
    <row r="40" spans="1:7" ht="15" hidden="1">
      <c r="A40" s="8"/>
      <c r="B40" s="3"/>
      <c r="C40" s="6"/>
      <c r="D40" s="3"/>
      <c r="E40" s="6"/>
      <c r="F40" s="4"/>
      <c r="G40" s="5"/>
    </row>
    <row r="41" spans="1:7" ht="15" hidden="1">
      <c r="A41" s="8"/>
      <c r="B41" s="3" t="s">
        <v>9</v>
      </c>
      <c r="C41" s="2" t="s">
        <v>10</v>
      </c>
      <c r="D41" s="3"/>
      <c r="E41" s="6"/>
      <c r="F41" s="4"/>
      <c r="G41" s="5"/>
    </row>
    <row r="42" spans="1:7" ht="15" hidden="1">
      <c r="A42" s="8"/>
      <c r="B42" s="2"/>
      <c r="C42" s="2" t="s">
        <v>11</v>
      </c>
      <c r="D42" s="3"/>
      <c r="E42" s="6"/>
      <c r="F42" s="4"/>
      <c r="G42" s="5"/>
    </row>
    <row r="43" spans="1:7" ht="15" hidden="1">
      <c r="A43" s="8" t="s">
        <v>9</v>
      </c>
      <c r="B43" s="2"/>
      <c r="C43" s="2"/>
      <c r="D43" s="3" t="s">
        <v>9</v>
      </c>
      <c r="E43" s="2"/>
      <c r="F43" s="4" t="s">
        <v>9</v>
      </c>
      <c r="G43" s="5" t="s">
        <v>9</v>
      </c>
    </row>
    <row r="44" spans="1:4" ht="15" hidden="1">
      <c r="A44" s="3"/>
      <c r="B44" s="2"/>
      <c r="C44" s="2"/>
      <c r="D44" s="2"/>
    </row>
    <row r="45" spans="1:4" ht="15" hidden="1">
      <c r="A45" s="3" t="s">
        <v>12</v>
      </c>
      <c r="B45" s="2"/>
      <c r="C45" s="2"/>
      <c r="D45" s="2"/>
    </row>
    <row r="46" spans="1:3" ht="15" hidden="1">
      <c r="A46" s="3" t="s">
        <v>13</v>
      </c>
      <c r="B46" s="2"/>
      <c r="C46" s="2"/>
    </row>
    <row r="47" ht="15" hidden="1">
      <c r="A47" s="3" t="s">
        <v>14</v>
      </c>
    </row>
    <row r="48" ht="15" hidden="1">
      <c r="A48" s="3" t="s">
        <v>15</v>
      </c>
    </row>
    <row r="49" ht="15">
      <c r="A49" s="76" t="s">
        <v>157</v>
      </c>
    </row>
  </sheetData>
  <printOptions/>
  <pageMargins left="0.5" right="0.25" top="1.5" bottom="0.5" header="0.5" footer="0.5"/>
  <pageSetup horizontalDpi="300" verticalDpi="300" orientation="portrait" r:id="rId1"/>
  <headerFooter alignWithMargins="0">
    <oddHeader>&amp;LMarch 2001&amp;RIEEE P802.15 01/096r0</oddHeader>
    <oddFooter>&amp;LSubmission&amp;C&amp;P&amp;RIan Gifford, M/A-COM,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>TG1 Tentative Agenda Nov01</dc:subject>
  <dc:creator>Ian Gifford</dc:creator>
  <cp:keywords/>
  <dc:description>Mr. Ian Gifford 
Consultant
23 Kelshill Road
Chelmsford, MA 01863, USA 
TEL +1 978 251 3451
FAX +1 978 251 1437
MOB +1 978 815 8182
E-M giffordi@ieee.org</dc:description>
  <cp:lastModifiedBy>Ian C. Gifford</cp:lastModifiedBy>
  <cp:lastPrinted>2001-10-09T03:24:08Z</cp:lastPrinted>
  <dcterms:created xsi:type="dcterms:W3CDTF">1999-06-01T20:16:59Z</dcterms:created>
  <dcterms:modified xsi:type="dcterms:W3CDTF">2001-10-09T03:24:17Z</dcterms:modified>
  <cp:category/>
  <cp:version/>
  <cp:contentType/>
  <cp:contentStatus/>
</cp:coreProperties>
</file>