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<sst xmlns="http://schemas.openxmlformats.org/spreadsheetml/2006/main" count="43" uniqueCount="41">
  <si>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(Based on 275 Attendees)</t>
  </si>
  <si>
    <t>Total F&amp; B</t>
  </si>
  <si>
    <t>Social Reception</t>
  </si>
  <si>
    <t>AV Equipment</t>
  </si>
  <si>
    <t>Network/Electrical Services</t>
  </si>
  <si>
    <t>Meeting Space</t>
  </si>
  <si>
    <t>Copying Services</t>
  </si>
  <si>
    <t>Office Supplies</t>
  </si>
  <si>
    <t>Shipping Expenses</t>
  </si>
  <si>
    <t xml:space="preserve"> </t>
  </si>
  <si>
    <t>On-site FTF Expenses</t>
  </si>
  <si>
    <t>Misc. OS Expenses</t>
  </si>
  <si>
    <t>COST PER ATTENDEE</t>
  </si>
  <si>
    <t>****</t>
  </si>
  <si>
    <t>On-site FTF Fees**</t>
  </si>
  <si>
    <t>CC Trans. Fee ($350x340p@2.5%)</t>
  </si>
  <si>
    <t>CC Trans. Fee ($400x160p@2.5%)</t>
  </si>
  <si>
    <t>A.)</t>
  </si>
  <si>
    <t>TOTAL ACTUAL BUDGET</t>
  </si>
  <si>
    <t>B.)</t>
  </si>
  <si>
    <t>REGISTRATION: (as of Sept.19/02)</t>
  </si>
  <si>
    <t>Web Reg</t>
  </si>
  <si>
    <t>403 attendees</t>
  </si>
  <si>
    <t>OS Reg</t>
  </si>
  <si>
    <t>125 attendees</t>
  </si>
  <si>
    <t>TOTAL REGISTRATION:</t>
  </si>
  <si>
    <t>Plus Cisco Sponsorship-</t>
  </si>
  <si>
    <t>SUB-TOTAL REVENUE:</t>
  </si>
  <si>
    <t>Minus Cancellations (17)</t>
  </si>
  <si>
    <t>TOTAL REVENUE:</t>
  </si>
  <si>
    <r>
      <t xml:space="preserve">Summary </t>
    </r>
    <r>
      <rPr>
        <sz val="10"/>
        <rFont val="Arial"/>
        <family val="2"/>
      </rPr>
      <t>(based on 511 actual Attendees)</t>
    </r>
  </si>
  <si>
    <t>(*Cisco-exp)</t>
  </si>
  <si>
    <t>TOTAL MEETING SURPLUS:</t>
  </si>
  <si>
    <t>Number of Attendees</t>
  </si>
  <si>
    <t>Budget</t>
  </si>
  <si>
    <t>Variance</t>
  </si>
  <si>
    <t>CURRENT BANK BALANCE:</t>
  </si>
  <si>
    <t>Monitor</t>
  </si>
  <si>
    <t>Server</t>
  </si>
  <si>
    <t>Total</t>
  </si>
  <si>
    <t>RECENT PURCHASES SINCE MONTEREY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</si>
</sst>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&quot;$&quot;#,##0.00;[Red]\-&quot;$&quot;#,##0.00"/>
    <numFmt numFmtId="166" formatCode="&quot;$&quot;#,##0.00"/>
    <numFmt numFmtId="167" formatCode="#,##0.000_);\(#,##0.000\)"/>
    <numFmt numFmtId="168" formatCode="#,##0.0_);\(#,##0.0\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166" fontId="1" fillId="2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6" fontId="1" fillId="0" borderId="0" xfId="0" applyNumberFormat="1" applyFont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8" fontId="0" fillId="0" borderId="0" xfId="0" applyNumberFormat="1" applyFont="1" applyAlignment="1">
      <alignment vertical="top"/>
    </xf>
    <xf numFmtId="166" fontId="1" fillId="0" borderId="2" xfId="0" applyNumberFormat="1" applyFont="1" applyBorder="1" applyAlignment="1">
      <alignment vertical="top"/>
    </xf>
    <xf numFmtId="166" fontId="1" fillId="0" borderId="3" xfId="0" applyNumberFormat="1" applyFont="1" applyBorder="1" applyAlignment="1">
      <alignment vertical="top"/>
    </xf>
    <xf numFmtId="0" fontId="1" fillId="2" borderId="0" xfId="0" applyFont="1" applyFill="1" applyAlignment="1">
      <alignment horizontal="left" vertical="top"/>
    </xf>
    <xf numFmtId="39" fontId="0" fillId="0" borderId="0" xfId="0" applyNumberFormat="1" applyFont="1" applyAlignment="1">
      <alignment vertical="top"/>
    </xf>
    <xf numFmtId="9" fontId="0" fillId="0" borderId="0" xfId="19" applyFont="1" applyAlignment="1">
      <alignment vertical="top"/>
    </xf>
    <xf numFmtId="9" fontId="2" fillId="0" borderId="0" xfId="19" applyFont="1" applyAlignment="1">
      <alignment vertical="top"/>
    </xf>
    <xf numFmtId="37" fontId="1" fillId="0" borderId="0" xfId="0" applyNumberFormat="1" applyFont="1" applyAlignment="1">
      <alignment vertical="top"/>
    </xf>
    <xf numFmtId="9" fontId="1" fillId="0" borderId="0" xfId="19" applyFont="1" applyAlignment="1">
      <alignment vertical="top"/>
    </xf>
    <xf numFmtId="39" fontId="1" fillId="0" borderId="0" xfId="0" applyNumberFormat="1" applyFont="1" applyAlignment="1">
      <alignment vertical="top"/>
    </xf>
    <xf numFmtId="8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165" fontId="1" fillId="2" borderId="0" xfId="0" applyNumberFormat="1" applyFont="1" applyFill="1" applyAlignment="1">
      <alignment vertical="top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4" fontId="1" fillId="0" borderId="0" xfId="17" applyFont="1" applyAlignment="1">
      <alignment/>
    </xf>
    <xf numFmtId="0" fontId="0" fillId="0" borderId="0" xfId="0" applyAlignment="1">
      <alignment horizontal="right"/>
    </xf>
    <xf numFmtId="4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6">
      <selection activeCell="H27" sqref="H27"/>
    </sheetView>
  </sheetViews>
  <sheetFormatPr defaultColWidth="9.140625" defaultRowHeight="12.75"/>
  <cols>
    <col min="6" max="6" width="12.28125" style="0" customWidth="1"/>
    <col min="8" max="9" width="14.140625" style="0" customWidth="1"/>
    <col min="10" max="10" width="11.28125" style="0" customWidth="1"/>
    <col min="11" max="11" width="11.8515625" style="0" customWidth="1"/>
  </cols>
  <sheetData>
    <row r="1" spans="1:13" s="5" customFormat="1" ht="12.75">
      <c r="A1" s="1"/>
      <c r="B1" s="16" t="s">
        <v>30</v>
      </c>
      <c r="C1" s="1"/>
      <c r="D1" s="1"/>
      <c r="E1" s="1"/>
      <c r="F1" s="1"/>
      <c r="G1" s="16" t="s">
        <v>34</v>
      </c>
      <c r="H1" s="3" t="s">
        <v>0</v>
      </c>
      <c r="I1" s="3"/>
      <c r="J1" s="28" t="s">
        <v>35</v>
      </c>
      <c r="K1" s="4"/>
      <c r="L1" s="2"/>
      <c r="M1" s="2"/>
    </row>
    <row r="2" spans="1:10" s="5" customFormat="1" ht="12.75">
      <c r="A2" s="6"/>
      <c r="B2" s="6"/>
      <c r="C2" s="6"/>
      <c r="D2" s="6"/>
      <c r="E2" s="6"/>
      <c r="F2" s="6"/>
      <c r="G2" s="6"/>
      <c r="J2" s="7"/>
    </row>
    <row r="3" spans="1:11" s="5" customFormat="1" ht="12.75">
      <c r="A3" s="6"/>
      <c r="C3" s="7" t="s">
        <v>1</v>
      </c>
      <c r="F3" s="8">
        <v>74555.42</v>
      </c>
      <c r="H3" s="8">
        <v>52324</v>
      </c>
      <c r="I3" s="8"/>
      <c r="J3" s="17">
        <f>F3-H3</f>
        <v>22231.42</v>
      </c>
      <c r="K3" s="18">
        <f>J3/(F3+H3)</f>
        <v>0.17521691066998887</v>
      </c>
    </row>
    <row r="4" spans="1:11" s="5" customFormat="1" ht="12.75">
      <c r="A4" s="6"/>
      <c r="C4" s="25" t="s">
        <v>2</v>
      </c>
      <c r="D4" s="24"/>
      <c r="F4" s="10">
        <v>31922.13</v>
      </c>
      <c r="H4" s="10">
        <f>80*G18</f>
        <v>22000</v>
      </c>
      <c r="I4" s="10"/>
      <c r="J4" s="17">
        <f aca="true" t="shared" si="0" ref="J4:J20">F4-H4</f>
        <v>9922.130000000001</v>
      </c>
      <c r="K4" s="18">
        <f aca="true" t="shared" si="1" ref="K4:K20">J4/(F4+H4)</f>
        <v>0.18400849521337528</v>
      </c>
    </row>
    <row r="5" spans="1:11" s="5" customFormat="1" ht="12.75">
      <c r="A5" s="6"/>
      <c r="C5" s="25" t="s">
        <v>3</v>
      </c>
      <c r="D5" s="24"/>
      <c r="F5" s="10">
        <v>5781.58</v>
      </c>
      <c r="H5" s="10">
        <v>5500</v>
      </c>
      <c r="I5" s="10"/>
      <c r="J5" s="17">
        <f t="shared" si="0"/>
        <v>281.5799999999999</v>
      </c>
      <c r="K5" s="18">
        <f t="shared" si="1"/>
        <v>0.024959269889501288</v>
      </c>
    </row>
    <row r="6" spans="1:11" s="5" customFormat="1" ht="12.75">
      <c r="A6" s="6"/>
      <c r="C6" s="25" t="s">
        <v>4</v>
      </c>
      <c r="D6" s="24"/>
      <c r="E6" s="24"/>
      <c r="F6" s="10">
        <v>3400</v>
      </c>
      <c r="G6" s="24"/>
      <c r="H6" s="10">
        <v>2500</v>
      </c>
      <c r="I6" s="10"/>
      <c r="J6" s="17">
        <f t="shared" si="0"/>
        <v>900</v>
      </c>
      <c r="K6" s="18">
        <f t="shared" si="1"/>
        <v>0.15254237288135594</v>
      </c>
    </row>
    <row r="7" spans="1:11" s="5" customFormat="1" ht="12.75">
      <c r="A7" s="6"/>
      <c r="C7" s="25" t="s">
        <v>5</v>
      </c>
      <c r="D7" s="24"/>
      <c r="F7" s="10">
        <v>0</v>
      </c>
      <c r="H7" s="10">
        <v>0</v>
      </c>
      <c r="I7" s="10"/>
      <c r="J7" s="17">
        <f t="shared" si="0"/>
        <v>0</v>
      </c>
      <c r="K7" s="18">
        <v>0</v>
      </c>
    </row>
    <row r="8" spans="1:11" s="5" customFormat="1" ht="12.75">
      <c r="A8" s="6"/>
      <c r="C8" s="25" t="s">
        <v>6</v>
      </c>
      <c r="D8" s="24"/>
      <c r="F8" s="10">
        <v>250</v>
      </c>
      <c r="H8" s="10">
        <v>250</v>
      </c>
      <c r="I8" s="10"/>
      <c r="J8" s="17">
        <f t="shared" si="0"/>
        <v>0</v>
      </c>
      <c r="K8" s="18">
        <f t="shared" si="1"/>
        <v>0</v>
      </c>
    </row>
    <row r="9" spans="1:11" s="5" customFormat="1" ht="12.75">
      <c r="A9" s="6"/>
      <c r="C9" s="25" t="s">
        <v>7</v>
      </c>
      <c r="D9" s="24"/>
      <c r="F9" s="10">
        <v>500</v>
      </c>
      <c r="H9" s="10">
        <v>500</v>
      </c>
      <c r="I9" s="10"/>
      <c r="J9" s="17">
        <f t="shared" si="0"/>
        <v>0</v>
      </c>
      <c r="K9" s="18">
        <f t="shared" si="1"/>
        <v>0</v>
      </c>
    </row>
    <row r="10" spans="3:11" s="5" customFormat="1" ht="12.75">
      <c r="C10" s="25" t="s">
        <v>8</v>
      </c>
      <c r="D10" s="24"/>
      <c r="F10" s="10" t="s">
        <v>13</v>
      </c>
      <c r="H10" s="5" t="s">
        <v>31</v>
      </c>
      <c r="J10" s="17"/>
      <c r="K10" s="18"/>
    </row>
    <row r="11" spans="3:13" s="5" customFormat="1" ht="12.75">
      <c r="C11" s="25" t="s">
        <v>14</v>
      </c>
      <c r="D11" s="24"/>
      <c r="F11" s="10">
        <v>25590</v>
      </c>
      <c r="H11" s="10">
        <v>16000</v>
      </c>
      <c r="I11" s="10"/>
      <c r="J11" s="17">
        <f t="shared" si="0"/>
        <v>9590</v>
      </c>
      <c r="K11" s="18">
        <f t="shared" si="1"/>
        <v>0.23058427506612167</v>
      </c>
      <c r="M11" s="5" t="s">
        <v>9</v>
      </c>
    </row>
    <row r="12" spans="3:11" s="5" customFormat="1" ht="12.75">
      <c r="C12" s="7" t="s">
        <v>10</v>
      </c>
      <c r="D12" s="9"/>
      <c r="F12" s="10">
        <v>1379.89</v>
      </c>
      <c r="H12" s="10">
        <v>2000</v>
      </c>
      <c r="I12" s="10"/>
      <c r="J12" s="17">
        <f t="shared" si="0"/>
        <v>-620.1099999999999</v>
      </c>
      <c r="K12" s="18">
        <f t="shared" si="1"/>
        <v>-0.18347046797380975</v>
      </c>
    </row>
    <row r="13" spans="3:11" s="5" customFormat="1" ht="12.75">
      <c r="C13" s="25" t="s">
        <v>11</v>
      </c>
      <c r="D13" s="24"/>
      <c r="F13" s="11">
        <v>1129.83</v>
      </c>
      <c r="H13" s="11">
        <v>500</v>
      </c>
      <c r="I13" s="11"/>
      <c r="J13" s="17">
        <f t="shared" si="0"/>
        <v>629.8299999999999</v>
      </c>
      <c r="K13" s="18">
        <f t="shared" si="1"/>
        <v>0.3864390764680979</v>
      </c>
    </row>
    <row r="14" spans="3:11" s="5" customFormat="1" ht="13.5" thickBot="1">
      <c r="C14" s="26" t="s">
        <v>15</v>
      </c>
      <c r="D14" s="27"/>
      <c r="E14" s="27"/>
      <c r="F14" s="11">
        <v>2975</v>
      </c>
      <c r="H14" s="12">
        <v>2750</v>
      </c>
      <c r="I14" s="11"/>
      <c r="J14" s="17">
        <f t="shared" si="0"/>
        <v>225</v>
      </c>
      <c r="K14" s="18">
        <f t="shared" si="1"/>
        <v>0.039301310043668124</v>
      </c>
    </row>
    <row r="15" spans="3:11" s="5" customFormat="1" ht="14.25" thickBot="1" thickTop="1">
      <c r="C15" s="26" t="s">
        <v>16</v>
      </c>
      <c r="D15" s="27"/>
      <c r="E15" s="27"/>
      <c r="F15" s="12">
        <v>1600</v>
      </c>
      <c r="H15" s="11"/>
      <c r="I15" s="11"/>
      <c r="J15" s="17">
        <f t="shared" si="0"/>
        <v>1600</v>
      </c>
      <c r="K15" s="18">
        <f t="shared" si="1"/>
        <v>1</v>
      </c>
    </row>
    <row r="16" spans="3:11" s="5" customFormat="1" ht="13.5" thickTop="1">
      <c r="C16" s="7"/>
      <c r="F16" s="10"/>
      <c r="H16" s="10"/>
      <c r="I16" s="10"/>
      <c r="J16" s="17"/>
      <c r="K16" s="18"/>
    </row>
    <row r="17" spans="1:11" s="5" customFormat="1" ht="13.5" thickBot="1">
      <c r="A17" s="7" t="s">
        <v>17</v>
      </c>
      <c r="B17" s="25" t="s">
        <v>18</v>
      </c>
      <c r="C17" s="24"/>
      <c r="D17" s="24"/>
      <c r="F17" s="12">
        <f>SUM(F3:F15)</f>
        <v>149083.85</v>
      </c>
      <c r="H17" s="10">
        <f>SUM(H3:H14)</f>
        <v>104324</v>
      </c>
      <c r="I17" s="10"/>
      <c r="J17" s="22">
        <f t="shared" si="0"/>
        <v>44759.850000000006</v>
      </c>
      <c r="K17" s="21">
        <f t="shared" si="1"/>
        <v>0.1766316631469783</v>
      </c>
    </row>
    <row r="18" spans="2:11" s="5" customFormat="1" ht="13.5" thickTop="1">
      <c r="B18" s="25" t="s">
        <v>33</v>
      </c>
      <c r="C18" s="24"/>
      <c r="D18" s="24"/>
      <c r="E18" s="7">
        <v>511</v>
      </c>
      <c r="F18" s="10"/>
      <c r="G18" s="7">
        <v>275</v>
      </c>
      <c r="H18" s="10"/>
      <c r="I18" s="10"/>
      <c r="J18" s="20">
        <f>E18-G18</f>
        <v>236</v>
      </c>
      <c r="K18" s="19">
        <f>J18/(E18+G18)</f>
        <v>0.30025445292620867</v>
      </c>
    </row>
    <row r="19" spans="3:11" s="5" customFormat="1" ht="12.75">
      <c r="C19" s="7"/>
      <c r="F19" s="10"/>
      <c r="H19" s="10"/>
      <c r="I19" s="10"/>
      <c r="J19" s="17"/>
      <c r="K19" s="18"/>
    </row>
    <row r="20" spans="1:11" ht="13.5" thickBot="1">
      <c r="A20" s="5"/>
      <c r="B20" s="25" t="s">
        <v>12</v>
      </c>
      <c r="C20" s="25"/>
      <c r="D20" s="24"/>
      <c r="E20" s="5"/>
      <c r="F20" s="12">
        <f>F17/E18</f>
        <v>291.74921722113504</v>
      </c>
      <c r="G20" s="5"/>
      <c r="H20" s="10">
        <f>H17/G18</f>
        <v>379.36</v>
      </c>
      <c r="I20" s="10"/>
      <c r="J20" s="17">
        <f t="shared" si="0"/>
        <v>-87.61078277886497</v>
      </c>
      <c r="K20" s="18">
        <f t="shared" si="1"/>
        <v>-0.13054623678338875</v>
      </c>
    </row>
    <row r="21" spans="1:7" ht="13.5" thickTop="1">
      <c r="A21" s="5"/>
      <c r="B21" s="7"/>
      <c r="C21" s="7"/>
      <c r="D21" s="5"/>
      <c r="E21" s="5"/>
      <c r="F21" s="10"/>
      <c r="G21" s="5"/>
    </row>
    <row r="22" spans="1:9" ht="12.75">
      <c r="A22" s="7" t="s">
        <v>19</v>
      </c>
      <c r="B22" s="7" t="s">
        <v>20</v>
      </c>
      <c r="C22" s="7"/>
      <c r="D22" s="5"/>
      <c r="E22" s="5"/>
      <c r="F22" s="10"/>
      <c r="G22" s="5"/>
      <c r="H22" s="5"/>
      <c r="I22" s="5"/>
    </row>
    <row r="23" spans="1:9" ht="12.75">
      <c r="A23" s="5"/>
      <c r="B23" s="25" t="s">
        <v>21</v>
      </c>
      <c r="C23" s="25"/>
      <c r="D23" s="23" t="s">
        <v>22</v>
      </c>
      <c r="E23" s="24"/>
      <c r="F23" s="10">
        <v>143900</v>
      </c>
      <c r="G23" s="5"/>
      <c r="H23" s="5"/>
      <c r="I23" s="5"/>
    </row>
    <row r="24" spans="1:9" ht="13.5" thickBot="1">
      <c r="A24" s="5"/>
      <c r="B24" s="7" t="s">
        <v>23</v>
      </c>
      <c r="C24" s="7"/>
      <c r="D24" s="23" t="s">
        <v>24</v>
      </c>
      <c r="E24" s="24"/>
      <c r="F24" s="12">
        <v>48600</v>
      </c>
      <c r="G24" s="5"/>
      <c r="H24" s="5"/>
      <c r="I24" s="5"/>
    </row>
    <row r="25" spans="1:9" ht="13.5" thickTop="1">
      <c r="A25" s="5"/>
      <c r="B25" s="7" t="s">
        <v>25</v>
      </c>
      <c r="C25" s="7"/>
      <c r="D25" s="13"/>
      <c r="E25" s="5"/>
      <c r="F25" s="14">
        <f>SUM(F23:F24)</f>
        <v>192500</v>
      </c>
      <c r="G25" s="5"/>
      <c r="H25" s="5"/>
      <c r="I25" s="5"/>
    </row>
    <row r="26" spans="1:8" ht="12.75">
      <c r="A26" s="5"/>
      <c r="B26" s="7" t="s">
        <v>26</v>
      </c>
      <c r="C26" s="7"/>
      <c r="D26" s="13"/>
      <c r="E26" s="5"/>
      <c r="F26" s="10">
        <v>15000</v>
      </c>
      <c r="H26" s="29" t="s">
        <v>40</v>
      </c>
    </row>
    <row r="27" spans="1:9" ht="12.75">
      <c r="A27" s="5"/>
      <c r="B27" s="7" t="s">
        <v>27</v>
      </c>
      <c r="C27" s="7"/>
      <c r="D27" s="13"/>
      <c r="E27" s="5"/>
      <c r="F27" s="15">
        <f>SUM(F25:F26)</f>
        <v>207500</v>
      </c>
      <c r="H27" s="32" t="s">
        <v>38</v>
      </c>
      <c r="I27" s="31">
        <v>3382.23</v>
      </c>
    </row>
    <row r="28" spans="1:9" ht="12.75">
      <c r="A28" s="5"/>
      <c r="B28" s="7" t="s">
        <v>28</v>
      </c>
      <c r="C28" s="7"/>
      <c r="D28" s="13"/>
      <c r="E28" s="5"/>
      <c r="F28" s="10">
        <v>-5400</v>
      </c>
      <c r="H28" s="32" t="s">
        <v>37</v>
      </c>
      <c r="I28" s="31">
        <v>522.36</v>
      </c>
    </row>
    <row r="29" spans="1:9" ht="12.75">
      <c r="A29" s="5"/>
      <c r="B29" s="7" t="s">
        <v>29</v>
      </c>
      <c r="C29" s="7"/>
      <c r="D29" s="13"/>
      <c r="E29" s="5"/>
      <c r="F29" s="15">
        <f>SUM(F27:F28)</f>
        <v>202100</v>
      </c>
      <c r="H29" s="29" t="s">
        <v>39</v>
      </c>
      <c r="I29" s="33">
        <f>SUM(I27:I28)</f>
        <v>3904.59</v>
      </c>
    </row>
    <row r="30" spans="1:6" ht="12.75">
      <c r="A30" s="5"/>
      <c r="B30" s="7"/>
      <c r="C30" s="7"/>
      <c r="D30" s="13"/>
      <c r="E30" s="5"/>
      <c r="F30" s="15"/>
    </row>
    <row r="31" spans="1:6" ht="13.5" thickBot="1">
      <c r="A31" s="5"/>
      <c r="B31" s="25" t="s">
        <v>18</v>
      </c>
      <c r="C31" s="24"/>
      <c r="D31" s="24"/>
      <c r="E31" s="5"/>
      <c r="F31" s="12">
        <f>F17</f>
        <v>149083.85</v>
      </c>
    </row>
    <row r="32" spans="1:6" ht="13.5" thickTop="1">
      <c r="A32" s="5"/>
      <c r="B32" s="7"/>
      <c r="C32" s="9"/>
      <c r="D32" s="9"/>
      <c r="E32" s="5"/>
      <c r="F32" s="11"/>
    </row>
    <row r="33" spans="1:11" ht="12.75">
      <c r="A33" s="5"/>
      <c r="B33" s="7" t="s">
        <v>32</v>
      </c>
      <c r="C33" s="9"/>
      <c r="D33" s="9"/>
      <c r="E33" s="5"/>
      <c r="F33" s="11">
        <f>F29-F31</f>
        <v>53016.149999999994</v>
      </c>
      <c r="H33" s="29" t="s">
        <v>36</v>
      </c>
      <c r="J33" s="31">
        <v>55662.1</v>
      </c>
      <c r="K33" s="30"/>
    </row>
    <row r="34" spans="1:6" ht="12.75">
      <c r="A34" s="5"/>
      <c r="B34" s="5"/>
      <c r="C34" s="5" t="s">
        <v>9</v>
      </c>
      <c r="D34" s="5"/>
      <c r="E34" s="5"/>
      <c r="F34" s="7"/>
    </row>
    <row r="35" ht="12.75">
      <c r="B35" s="7"/>
    </row>
    <row r="36" ht="12.75">
      <c r="B36" s="7"/>
    </row>
  </sheetData>
  <mergeCells count="18">
    <mergeCell ref="C8:D8"/>
    <mergeCell ref="C9:D9"/>
    <mergeCell ref="C10:D10"/>
    <mergeCell ref="C11:D11"/>
    <mergeCell ref="C4:D4"/>
    <mergeCell ref="C5:D5"/>
    <mergeCell ref="C6:E6"/>
    <mergeCell ref="C7:D7"/>
    <mergeCell ref="C13:D13"/>
    <mergeCell ref="C14:E14"/>
    <mergeCell ref="C15:E15"/>
    <mergeCell ref="B17:D17"/>
    <mergeCell ref="D24:E24"/>
    <mergeCell ref="B31:D31"/>
    <mergeCell ref="B18:D18"/>
    <mergeCell ref="B20:D20"/>
    <mergeCell ref="B23:C23"/>
    <mergeCell ref="D23:E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dcterms:created xsi:type="dcterms:W3CDTF">2002-11-11T01:40:34Z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