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firstSheet="1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'Monday'!$A$14:$A$35</definedName>
    <definedName name="_Parse_In" localSheetId="5" hidden="1">'Thursday'!$A$28:$A$39</definedName>
    <definedName name="_Parse_In" localSheetId="3" hidden="1">'Tuesday'!$A$24:$A$27</definedName>
    <definedName name="_Parse_Out" localSheetId="6" hidden="1">'Friday'!$A$28</definedName>
    <definedName name="_Parse_Out" localSheetId="2" hidden="1">'Monday'!$A$37</definedName>
    <definedName name="_Parse_Out" localSheetId="5" hidden="1">'Thursday'!$A$41</definedName>
    <definedName name="_Parse_Out" localSheetId="3" hidden="1">'Tuesday'!$A$29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'Monday'!$A$1:$H$35</definedName>
    <definedName name="_xlnm.Print_Area" localSheetId="1">'Objectives'!$A$1:$B$19</definedName>
    <definedName name="_xlnm.Print_Area" localSheetId="5">'Thursday'!$A$1:$G$11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'Monday'!$A$3:$F$12</definedName>
    <definedName name="PRINT_AREA_MI">'Monday'!$A$3:$F$12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<sst xmlns="http://schemas.openxmlformats.org/spreadsheetml/2006/main" count="626" uniqueCount="251">
  <si>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</si>
  <si>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</si>
  <si>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</si>
  <si>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</si>
  <si>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</si>
  <si>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</si>
  <si>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</si>
  <si>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</si>
  <si>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</si>
  <si>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</si>
  <si>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</si>
  <si>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</si>
  <si>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</si>
  <si>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</si>
  <si>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</si>
  <si>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</si>
  <si>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</si>
  <si>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</si>
  <si>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</si>
  <si>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</si>
  <si>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Marriott, Ft Lauderdale   FL</t>
  </si>
  <si>
    <t>AGENDA IEEE802.15 TG3a WPAN MEETING</t>
  </si>
  <si>
    <t>22th IEEE 802.15 WPAN MEETING</t>
  </si>
  <si>
    <t>CLOSING</t>
  </si>
  <si>
    <t>Closing Report</t>
  </si>
  <si>
    <t>BRABENAC</t>
  </si>
  <si>
    <t>23rd IEEE 802.15 WPAN MEETING</t>
  </si>
  <si>
    <t>2. Joint session time with TG3 to confirm sponsor ballot direction</t>
  </si>
  <si>
    <t>REVIEW AND APPROVE TG3a AGENDA (ref 03/063r0)</t>
  </si>
  <si>
    <t>JOINT SESSION W/ TG3 RE: SPONSOR BALLOT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</si>
  <si>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</si>
  <si>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</si>
  <si>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</si>
  <si>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</si>
  <si>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</si>
  <si>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</si>
  <si>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</si>
  <si>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DRAWING TO DETERMINE PRESENTATION ORDER **</t>
  </si>
  <si>
    <t xml:space="preserve">    Any revisions posted after that may be referenced verbally, but will not be queued for projection.</t>
  </si>
  <si>
    <t>March, 2003</t>
  </si>
  <si>
    <t>GILB</t>
  </si>
  <si>
    <t>Project timeline, TG activity from March to May</t>
  </si>
  <si>
    <t xml:space="preserve">802.19 COEX TAG PRESENTATION </t>
  </si>
  <si>
    <t>LANSFORD</t>
  </si>
  <si>
    <t>SELECTION CRITERIA DOC ISSUES (ref 03/031r7)</t>
  </si>
  <si>
    <t>DOWN-SELECT PROCESS DOC ISSUES (ref 03/041r7)</t>
  </si>
  <si>
    <t>(as required)</t>
  </si>
  <si>
    <t>1. Hear 24 PHY presentations</t>
  </si>
  <si>
    <t>3. Joint session time with 802.19 COEX TAG (presentation)</t>
  </si>
  <si>
    <t>4. Discuss TG3a activity between March and May meetings</t>
  </si>
  <si>
    <t>5. Plan for next round of presentations at May meeting</t>
  </si>
  <si>
    <t>6. Update Criteria Doc and Process (as required)</t>
  </si>
  <si>
    <t>7. Other contributions (as required)</t>
  </si>
  <si>
    <t>03/101r0</t>
  </si>
  <si>
    <t>03/103r0</t>
  </si>
  <si>
    <t>03/111r0</t>
  </si>
  <si>
    <t>03/127r0</t>
  </si>
  <si>
    <t>03/131r0</t>
  </si>
  <si>
    <t>03/133r0</t>
  </si>
  <si>
    <t>03/137r0</t>
  </si>
  <si>
    <t>03/145r0</t>
  </si>
  <si>
    <t>x</t>
  </si>
  <si>
    <t>?</t>
  </si>
  <si>
    <t>** PHY proposal presentations will be "frozen" on Saturday March 08, 2003 at 11:59pm CST</t>
  </si>
  <si>
    <t>MINUTES APPROVAL (ref 03/012r7, 03/090r0)</t>
  </si>
  <si>
    <t>Slot #</t>
  </si>
  <si>
    <t>Doc #</t>
  </si>
  <si>
    <t>OJARD</t>
  </si>
  <si>
    <t>Presenter(s) surname(s)</t>
  </si>
  <si>
    <t>WELBORN</t>
  </si>
  <si>
    <t>SHOR</t>
  </si>
  <si>
    <t>HORIE</t>
  </si>
  <si>
    <t>KELLY</t>
  </si>
  <si>
    <t>BATRA</t>
  </si>
  <si>
    <t>XtremeSpectrum</t>
  </si>
  <si>
    <t>Wisair</t>
  </si>
  <si>
    <t>Time Domain</t>
  </si>
  <si>
    <t>Intel</t>
  </si>
  <si>
    <t>Sony</t>
  </si>
  <si>
    <t>Philips</t>
  </si>
  <si>
    <t>Panasonic</t>
  </si>
  <si>
    <t>General Atomics</t>
  </si>
  <si>
    <t>Discrete Time</t>
  </si>
  <si>
    <t>Broadcom</t>
  </si>
  <si>
    <t>University of Minnesota</t>
  </si>
  <si>
    <t>Texas Instruments</t>
  </si>
  <si>
    <t>STMicroelectronics</t>
  </si>
  <si>
    <t>Samsung</t>
  </si>
  <si>
    <t>Pulse-LINK</t>
  </si>
  <si>
    <t>ParthusCeva</t>
  </si>
  <si>
    <t>Mitsubishi</t>
  </si>
  <si>
    <t>Institute for Infocom Research</t>
  </si>
  <si>
    <t>Femto Devices</t>
  </si>
  <si>
    <t>Focus Enhancements</t>
  </si>
  <si>
    <t>HUANG</t>
  </si>
  <si>
    <t>ROUZET/HELAL</t>
  </si>
  <si>
    <t>KWON</t>
  </si>
  <si>
    <t>PARK</t>
  </si>
  <si>
    <t>RYPINSKI</t>
  </si>
  <si>
    <t>MC LAUGHLIN</t>
  </si>
  <si>
    <t>MO</t>
  </si>
  <si>
    <t>MOLISCH</t>
  </si>
  <si>
    <t>FOERSTER</t>
  </si>
  <si>
    <t>CHIN</t>
  </si>
  <si>
    <t>ASKAR</t>
  </si>
  <si>
    <t>BOEHLKE</t>
  </si>
  <si>
    <t>CHEAH</t>
  </si>
  <si>
    <t>AIELLO</t>
  </si>
  <si>
    <t>XC</t>
  </si>
  <si>
    <t>TRDA/Taiyo Yuden</t>
  </si>
  <si>
    <t>SANTHOFF</t>
  </si>
  <si>
    <t>TEWFIK/SABERINIA</t>
  </si>
  <si>
    <t>Communications Research Laboratory (CRL)</t>
  </si>
  <si>
    <t>BY DOCUMENT NUMBER, AND WILL BE COMPLETELY RE-ORDERED AS A RESULT OF THE DRAWING</t>
  </si>
  <si>
    <t>NOTE: ALL PHY PROPOSAL PRESENTATION SLOT ASSIGNMENTS SHOWN ABOVE ARE INITIALLY SORTED</t>
  </si>
  <si>
    <t>RAZZELL</t>
  </si>
  <si>
    <t>Affiliation(s)</t>
  </si>
  <si>
    <t>OGAWA</t>
  </si>
  <si>
    <t>R1</t>
  </si>
  <si>
    <t>Hyatt Regency, DFW Airport</t>
  </si>
  <si>
    <t>March 9-14,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</si>
  <si>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</si>
  <si>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</si>
  <si>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</si>
  <si>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</si>
  <si>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</si>
  <si>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</si>
  <si>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</si>
  <si>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</si>
  <si>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</si>
  <si>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</si>
  <si>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</si>
  <si>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</si>
  <si>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</si>
  <si>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TG3 ad hoc</t>
  </si>
  <si>
    <t>TG3a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</si>
  <si>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</si>
  <si>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</si>
  <si>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</si>
  <si>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</si>
  <si>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</si>
  <si>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</si>
  <si>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</si>
  <si>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</si>
  <si>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</si>
  <si>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</si>
  <si>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 with 802.11</t>
  </si>
  <si>
    <t>802.15 WG MEETING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</si>
  <si>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</si>
  <si>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</si>
  <si>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</si>
  <si>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</si>
  <si>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</si>
  <si>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</si>
  <si>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</si>
  <si>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</si>
  <si>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</si>
  <si>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13:30-14:00</t>
  </si>
  <si>
    <t>14:00-14:15</t>
  </si>
  <si>
    <t>14:15-14:30</t>
  </si>
  <si>
    <t>14:30-15:00</t>
  </si>
  <si>
    <t>802.15 OPENING PLENARY</t>
  </si>
  <si>
    <t>15:00-15:15</t>
  </si>
  <si>
    <t>15:15-15:30</t>
  </si>
  <si>
    <t>11 / 15 / R-REG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</si>
  <si>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</si>
  <si>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</si>
  <si>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</si>
  <si>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</si>
  <si>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</si>
  <si>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</si>
  <si>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</si>
  <si>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</si>
  <si>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Optional Meeting Time</t>
  </si>
  <si>
    <t>Tut 1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</si>
  <si>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</si>
  <si>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</si>
  <si>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</si>
  <si>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</si>
  <si>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</si>
  <si>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</si>
  <si>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</si>
  <si>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</si>
  <si>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</si>
  <si>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</si>
  <si>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Alt 15.3 PHY Task Group</t>
  </si>
  <si>
    <t>WNG</t>
  </si>
  <si>
    <t>Wireless Next Generation</t>
  </si>
  <si>
    <t>Task Group 2 - COEXISTENCE</t>
  </si>
  <si>
    <t>TUT</t>
  </si>
  <si>
    <t>IEEE 802 Tutorials 1, 2, 3 and 4</t>
  </si>
  <si>
    <t>Task Group 3 -HIGH RATE WPAN</t>
  </si>
  <si>
    <t>SEC</t>
  </si>
  <si>
    <t>802 SPONSOR EXECUTIVE COMMITTEE</t>
  </si>
  <si>
    <t>Task Group 4 - LOW RATE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</si>
  <si>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</si>
  <si>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</si>
  <si>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</si>
  <si>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</si>
  <si>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</si>
  <si>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</si>
  <si>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</si>
  <si>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</si>
  <si>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</si>
  <si>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</si>
  <si>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</si>
  <si>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</si>
  <si>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</si>
  <si>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</si>
  <si>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</si>
  <si>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</si>
  <si>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</si>
  <si>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</si>
  <si>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</si>
  <si>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</si>
  <si>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</si>
  <si>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</si>
  <si>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</si>
  <si>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</si>
  <si>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</si>
  <si>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</si>
  <si>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</si>
  <si>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</si>
  <si>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</si>
  <si>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</si>
  <si>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</si>
  <si>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</si>
  <si>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</si>
  <si>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</si>
  <si>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</si>
  <si>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</si>
  <si>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</si>
  <si>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</si>
  <si>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Presentation order table (established by random drawing at meeting on Monday)</t>
  </si>
  <si>
    <t>03/095r1</t>
  </si>
  <si>
    <t>03/097r1</t>
  </si>
  <si>
    <t>03/099r1</t>
  </si>
  <si>
    <t>03/105r1</t>
  </si>
  <si>
    <t>03/107r1</t>
  </si>
  <si>
    <t>03/109r1</t>
  </si>
  <si>
    <t>03/121r1</t>
  </si>
  <si>
    <t>03/123r1</t>
  </si>
  <si>
    <t>03/125r2</t>
  </si>
  <si>
    <t>03/135r1</t>
  </si>
  <si>
    <t>03/139r1</t>
  </si>
  <si>
    <t>03/141r1</t>
  </si>
  <si>
    <t>03/143r2</t>
  </si>
  <si>
    <t>03/147r1</t>
  </si>
  <si>
    <t>03/151r1</t>
  </si>
  <si>
    <t>03/153r2</t>
  </si>
  <si>
    <t>NA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</si>
</sst>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44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6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67" fillId="0" borderId="0" xfId="0" applyFont="1" applyAlignment="1">
      <alignment/>
    </xf>
    <xf numFmtId="164" fontId="67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1" fillId="0" borderId="0" xfId="22" applyFont="1" applyFill="1" applyBorder="1">
      <alignment/>
      <protection/>
    </xf>
    <xf numFmtId="164" fontId="37" fillId="2" borderId="1" xfId="22" applyFont="1" applyFill="1" applyBorder="1" applyAlignment="1">
      <alignment horizontal="left" vertical="center" indent="2"/>
      <protection/>
    </xf>
    <xf numFmtId="164" fontId="11" fillId="2" borderId="2" xfId="22" applyFont="1" applyFill="1" applyBorder="1" applyAlignment="1">
      <alignment vertical="center"/>
      <protection/>
    </xf>
    <xf numFmtId="164" fontId="21" fillId="2" borderId="2" xfId="22" applyFont="1" applyFill="1" applyBorder="1" applyAlignment="1">
      <alignment horizontal="center" vertical="center"/>
      <protection/>
    </xf>
    <xf numFmtId="164" fontId="21" fillId="2" borderId="3" xfId="22" applyFont="1" applyFill="1" applyBorder="1" applyAlignment="1">
      <alignment horizontal="center" vertical="center"/>
      <protection/>
    </xf>
    <xf numFmtId="164" fontId="37" fillId="2" borderId="4" xfId="22" applyFont="1" applyFill="1" applyBorder="1" applyAlignment="1">
      <alignment horizontal="left" vertical="center" indent="2"/>
      <protection/>
    </xf>
    <xf numFmtId="164" fontId="11" fillId="2" borderId="0" xfId="22" applyFont="1" applyFill="1" applyBorder="1" applyAlignment="1">
      <alignment vertical="center" wrapText="1"/>
      <protection/>
    </xf>
    <xf numFmtId="164" fontId="21" fillId="2" borderId="0" xfId="22" applyFont="1" applyFill="1" applyBorder="1" applyAlignment="1">
      <alignment horizontal="center" vertical="center"/>
      <protection/>
    </xf>
    <xf numFmtId="164" fontId="21" fillId="2" borderId="5" xfId="22" applyFont="1" applyFill="1" applyBorder="1" applyAlignment="1">
      <alignment horizontal="center" vertical="center"/>
      <protection/>
    </xf>
    <xf numFmtId="164" fontId="11" fillId="2" borderId="0" xfId="22" applyFont="1" applyFill="1" applyBorder="1" applyAlignment="1">
      <alignment vertical="center"/>
      <protection/>
    </xf>
    <xf numFmtId="164" fontId="11" fillId="2" borderId="4" xfId="22" applyFont="1" applyFill="1" applyBorder="1" applyAlignment="1">
      <alignment horizontal="left" vertical="center" indent="2"/>
      <protection/>
    </xf>
    <xf numFmtId="164" fontId="11" fillId="3" borderId="6" xfId="22" applyFont="1" applyFill="1" applyBorder="1" applyAlignment="1">
      <alignment horizontal="center" vertical="center"/>
      <protection/>
    </xf>
    <xf numFmtId="164" fontId="11" fillId="3" borderId="7" xfId="22" applyFont="1" applyFill="1" applyBorder="1" applyAlignment="1">
      <alignment horizontal="center" vertical="center"/>
      <protection/>
    </xf>
    <xf numFmtId="164" fontId="8" fillId="0" borderId="0" xfId="22" applyFont="1">
      <alignment/>
      <protection/>
    </xf>
    <xf numFmtId="164" fontId="22" fillId="4" borderId="8" xfId="22" applyFont="1" applyFill="1" applyBorder="1" applyAlignment="1">
      <alignment horizontal="center" vertical="center"/>
      <protection/>
    </xf>
    <xf numFmtId="164" fontId="24" fillId="5" borderId="8" xfId="22" applyFont="1" applyFill="1" applyBorder="1" applyAlignment="1" quotePrefix="1">
      <alignment horizontal="center" vertical="center" wrapText="1"/>
      <protection/>
    </xf>
    <xf numFmtId="164" fontId="22" fillId="6" borderId="8" xfId="22" applyFont="1" applyFill="1" applyBorder="1" applyAlignment="1" quotePrefix="1">
      <alignment horizontal="center" vertical="center" wrapText="1"/>
      <protection/>
    </xf>
    <xf numFmtId="164" fontId="24" fillId="5" borderId="8" xfId="22" applyFont="1" applyFill="1" applyBorder="1" applyAlignment="1">
      <alignment horizontal="center" vertical="center" wrapText="1"/>
      <protection/>
    </xf>
    <xf numFmtId="164" fontId="22" fillId="3" borderId="8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/>
      <protection/>
    </xf>
    <xf numFmtId="164" fontId="23" fillId="6" borderId="10" xfId="22" applyFont="1" applyFill="1" applyBorder="1" applyAlignment="1">
      <alignment horizontal="center" vertical="center"/>
      <protection/>
    </xf>
    <xf numFmtId="164" fontId="23" fillId="6" borderId="11" xfId="22" applyFont="1" applyFill="1" applyBorder="1" applyAlignment="1">
      <alignment horizontal="center" vertical="center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2" fillId="3" borderId="12" xfId="22" applyFont="1" applyFill="1" applyBorder="1" applyAlignment="1">
      <alignment horizontal="center" vertical="center" wrapText="1"/>
      <protection/>
    </xf>
    <xf numFmtId="164" fontId="24" fillId="5" borderId="9" xfId="22" applyFont="1" applyFill="1" applyBorder="1" applyAlignment="1">
      <alignment horizontal="center" vertical="center" wrapText="1"/>
      <protection/>
    </xf>
    <xf numFmtId="164" fontId="28" fillId="7" borderId="4" xfId="22" applyFont="1" applyFill="1" applyBorder="1" applyAlignment="1">
      <alignment horizontal="center" vertical="center" wrapText="1"/>
      <protection/>
    </xf>
    <xf numFmtId="164" fontId="28" fillId="7" borderId="0" xfId="22" applyFont="1" applyFill="1" applyBorder="1" applyAlignment="1">
      <alignment horizontal="center" vertical="center" wrapText="1"/>
      <protection/>
    </xf>
    <xf numFmtId="164" fontId="28" fillId="7" borderId="5" xfId="22" applyFont="1" applyFill="1" applyBorder="1" applyAlignment="1">
      <alignment horizontal="center" vertical="center" wrapText="1"/>
      <protection/>
    </xf>
    <xf numFmtId="164" fontId="24" fillId="5" borderId="4" xfId="22" applyFont="1" applyFill="1" applyBorder="1" applyAlignment="1">
      <alignment horizontal="center" vertical="center" wrapText="1"/>
      <protection/>
    </xf>
    <xf numFmtId="164" fontId="24" fillId="5" borderId="13" xfId="22" applyFont="1" applyFill="1" applyBorder="1" applyAlignment="1">
      <alignment horizontal="center" vertical="center" wrapText="1"/>
      <protection/>
    </xf>
    <xf numFmtId="164" fontId="28" fillId="7" borderId="13" xfId="22" applyFont="1" applyFill="1" applyBorder="1" applyAlignment="1">
      <alignment horizontal="center" vertical="center" wrapText="1"/>
      <protection/>
    </xf>
    <xf numFmtId="164" fontId="28" fillId="7" borderId="14" xfId="22" applyFont="1" applyFill="1" applyBorder="1" applyAlignment="1">
      <alignment horizontal="center" vertical="center" wrapText="1"/>
      <protection/>
    </xf>
    <xf numFmtId="164" fontId="28" fillId="7" borderId="15" xfId="22" applyFont="1" applyFill="1" applyBorder="1" applyAlignment="1">
      <alignment horizontal="center" vertical="center" wrapText="1"/>
      <protection/>
    </xf>
    <xf numFmtId="164" fontId="14" fillId="3" borderId="4" xfId="22" applyFont="1" applyFill="1" applyBorder="1" applyAlignment="1">
      <alignment vertical="center"/>
      <protection/>
    </xf>
    <xf numFmtId="164" fontId="14" fillId="3" borderId="0" xfId="22" applyFont="1" applyFill="1" applyBorder="1" applyAlignment="1">
      <alignment vertical="center"/>
      <protection/>
    </xf>
    <xf numFmtId="164" fontId="14" fillId="3" borderId="5" xfId="22" applyFont="1" applyFill="1" applyBorder="1" applyAlignment="1">
      <alignment vertical="center"/>
      <protection/>
    </xf>
    <xf numFmtId="164" fontId="14" fillId="0" borderId="0" xfId="22" applyFont="1">
      <alignment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14" fillId="3" borderId="16" xfId="22" applyFont="1" applyFill="1" applyBorder="1" applyAlignment="1">
      <alignment horizontal="center" vertical="center"/>
      <protection/>
    </xf>
    <xf numFmtId="164" fontId="29" fillId="3" borderId="0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30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4" fillId="8" borderId="1" xfId="22" applyFont="1" applyFill="1" applyBorder="1" applyAlignment="1">
      <alignment vertical="center"/>
      <protection/>
    </xf>
    <xf numFmtId="164" fontId="14" fillId="8" borderId="2" xfId="22" applyFont="1" applyFill="1" applyBorder="1" applyAlignment="1">
      <alignment vertical="center"/>
      <protection/>
    </xf>
    <xf numFmtId="164" fontId="14" fillId="8" borderId="3" xfId="22" applyFont="1" applyFill="1" applyBorder="1" applyAlignment="1">
      <alignment vertical="center"/>
      <protection/>
    </xf>
    <xf numFmtId="164" fontId="14" fillId="9" borderId="2" xfId="22" applyFont="1" applyFill="1" applyBorder="1" applyAlignment="1">
      <alignment vertical="center"/>
      <protection/>
    </xf>
    <xf numFmtId="164" fontId="41" fillId="9" borderId="2" xfId="22" applyFont="1" applyFill="1" applyBorder="1" applyAlignment="1">
      <alignment horizontal="left" vertical="center"/>
      <protection/>
    </xf>
    <xf numFmtId="164" fontId="41" fillId="9" borderId="2" xfId="22" applyFont="1" applyFill="1" applyBorder="1" applyAlignment="1">
      <alignment horizontal="center" vertical="center"/>
      <protection/>
    </xf>
    <xf numFmtId="164" fontId="41" fillId="9" borderId="3" xfId="22" applyFont="1" applyFill="1" applyBorder="1" applyAlignment="1">
      <alignment horizontal="center" vertical="center"/>
      <protection/>
    </xf>
    <xf numFmtId="164" fontId="14" fillId="8" borderId="0" xfId="22" applyFont="1" applyFill="1" applyBorder="1" applyAlignment="1">
      <alignment horizontal="center" vertical="center"/>
      <protection/>
    </xf>
    <xf numFmtId="164" fontId="14" fillId="8" borderId="5" xfId="22" applyFont="1" applyFill="1" applyBorder="1" applyAlignment="1">
      <alignment horizontal="center" vertical="center"/>
      <protection/>
    </xf>
    <xf numFmtId="164" fontId="14" fillId="9" borderId="0" xfId="22" applyFont="1" applyFill="1" applyBorder="1" applyAlignment="1">
      <alignment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horizontal="center" vertical="center"/>
      <protection/>
    </xf>
    <xf numFmtId="164" fontId="41" fillId="8" borderId="4" xfId="22" applyFont="1" applyFill="1" applyBorder="1" applyAlignment="1">
      <alignment horizontal="left" vertical="center"/>
      <protection/>
    </xf>
    <xf numFmtId="164" fontId="41" fillId="8" borderId="0" xfId="22" applyFont="1" applyFill="1" applyBorder="1" applyAlignment="1">
      <alignment horizontal="left" vertical="center"/>
      <protection/>
    </xf>
    <xf numFmtId="164" fontId="14" fillId="8" borderId="0" xfId="22" applyFont="1" applyFill="1" applyBorder="1" applyAlignment="1">
      <alignment vertical="center"/>
      <protection/>
    </xf>
    <xf numFmtId="164" fontId="14" fillId="8" borderId="5" xfId="22" applyFont="1" applyFill="1" applyBorder="1" applyAlignment="1">
      <alignment vertical="center"/>
      <protection/>
    </xf>
    <xf numFmtId="164" fontId="41" fillId="9" borderId="0" xfId="22" applyFont="1" applyFill="1" applyBorder="1" applyAlignment="1">
      <alignment horizontal="left" vertical="center"/>
      <protection/>
    </xf>
    <xf numFmtId="164" fontId="41" fillId="9" borderId="0" xfId="22" applyFont="1" applyFill="1" applyBorder="1" applyAlignment="1">
      <alignment horizontal="center" vertical="center"/>
      <protection/>
    </xf>
    <xf numFmtId="164" fontId="42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vertical="center"/>
      <protection/>
    </xf>
    <xf numFmtId="164" fontId="14" fillId="8" borderId="4" xfId="22" applyFont="1" applyFill="1" applyBorder="1" applyAlignment="1">
      <alignment vertical="center"/>
      <protection/>
    </xf>
    <xf numFmtId="164" fontId="43" fillId="8" borderId="0" xfId="22" applyFont="1" applyFill="1" applyBorder="1" applyAlignment="1">
      <alignment vertical="center"/>
      <protection/>
    </xf>
    <xf numFmtId="164" fontId="14" fillId="8" borderId="0" xfId="22" applyFont="1" applyFill="1" applyBorder="1">
      <alignment/>
      <protection/>
    </xf>
    <xf numFmtId="164" fontId="11" fillId="9" borderId="17" xfId="22" applyFont="1" applyFill="1" applyBorder="1" applyAlignment="1">
      <alignment horizontal="center" vertical="center"/>
      <protection/>
    </xf>
    <xf numFmtId="164" fontId="11" fillId="9" borderId="18" xfId="22" applyFont="1" applyFill="1" applyBorder="1" applyAlignment="1">
      <alignment horizontal="center" vertical="center"/>
      <protection/>
    </xf>
    <xf numFmtId="164" fontId="12" fillId="8" borderId="18" xfId="22" applyFont="1" applyFill="1" applyBorder="1" applyAlignment="1">
      <alignment vertical="center"/>
      <protection/>
    </xf>
    <xf numFmtId="164" fontId="12" fillId="8" borderId="18" xfId="22" applyFont="1" applyFill="1" applyBorder="1" applyAlignment="1">
      <alignment horizontal="center" vertical="center"/>
      <protection/>
    </xf>
    <xf numFmtId="164" fontId="12" fillId="8" borderId="19" xfId="22" applyFont="1" applyFill="1" applyBorder="1" applyAlignment="1">
      <alignment horizontal="center" vertical="center"/>
      <protection/>
    </xf>
    <xf numFmtId="164" fontId="15" fillId="8" borderId="0" xfId="22" applyFont="1" applyFill="1" applyBorder="1" applyAlignment="1">
      <alignment horizontal="center" vertical="center"/>
      <protection/>
    </xf>
    <xf numFmtId="170" fontId="44" fillId="10" borderId="18" xfId="22" applyNumberFormat="1" applyFont="1" applyFill="1" applyBorder="1" applyAlignment="1">
      <alignment horizontal="center" vertical="center"/>
      <protection/>
    </xf>
    <xf numFmtId="171" fontId="44" fillId="10" borderId="20" xfId="22" applyNumberFormat="1" applyFont="1" applyFill="1" applyBorder="1" applyAlignment="1" applyProtection="1">
      <alignment horizontal="center" vertical="center"/>
      <protection/>
    </xf>
    <xf numFmtId="10" fontId="15" fillId="8" borderId="0" xfId="22" applyNumberFormat="1" applyFont="1" applyFill="1" applyBorder="1" applyAlignment="1" applyProtection="1">
      <alignment horizontal="right" vertical="center"/>
      <protection/>
    </xf>
    <xf numFmtId="10" fontId="15" fillId="8" borderId="5" xfId="22" applyNumberFormat="1" applyFont="1" applyFill="1" applyBorder="1" applyAlignment="1" applyProtection="1">
      <alignment horizontal="right" vertical="center"/>
      <protection/>
    </xf>
    <xf numFmtId="10" fontId="15" fillId="9" borderId="0" xfId="22" applyNumberFormat="1" applyFont="1" applyFill="1" applyBorder="1" applyAlignment="1" applyProtection="1">
      <alignment horizontal="right" vertical="center"/>
      <protection/>
    </xf>
    <xf numFmtId="164" fontId="15" fillId="9" borderId="0" xfId="22" applyFont="1" applyFill="1" applyBorder="1" applyAlignment="1">
      <alignment horizontal="center" vertical="center"/>
      <protection/>
    </xf>
    <xf numFmtId="164" fontId="14" fillId="10" borderId="18" xfId="22" applyFont="1" applyFill="1" applyBorder="1" applyAlignment="1">
      <alignment horizontal="center" vertical="center"/>
      <protection/>
    </xf>
    <xf numFmtId="164" fontId="14" fillId="10" borderId="19" xfId="22" applyFont="1" applyFill="1" applyBorder="1" applyAlignment="1">
      <alignment horizontal="center" vertical="center"/>
      <protection/>
    </xf>
    <xf numFmtId="170" fontId="44" fillId="10" borderId="21" xfId="22" applyNumberFormat="1" applyFont="1" applyFill="1" applyBorder="1" applyAlignment="1">
      <alignment horizontal="center" vertical="center"/>
      <protection/>
    </xf>
    <xf numFmtId="171" fontId="44" fillId="10" borderId="22" xfId="22" applyNumberFormat="1" applyFont="1" applyFill="1" applyBorder="1" applyAlignment="1" applyProtection="1">
      <alignment horizontal="center" vertical="center"/>
      <protection/>
    </xf>
    <xf numFmtId="164" fontId="14" fillId="10" borderId="21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>
      <alignment horizontal="center" vertical="center"/>
      <protection/>
    </xf>
    <xf numFmtId="164" fontId="45" fillId="8" borderId="0" xfId="22" applyFont="1" applyFill="1" applyBorder="1" applyAlignment="1">
      <alignment horizontal="center" vertical="center"/>
      <protection/>
    </xf>
    <xf numFmtId="170" fontId="46" fillId="10" borderId="21" xfId="22" applyNumberFormat="1" applyFont="1" applyFill="1" applyBorder="1" applyAlignment="1">
      <alignment horizontal="center" vertical="center"/>
      <protection/>
    </xf>
    <xf numFmtId="10" fontId="31" fillId="8" borderId="0" xfId="22" applyNumberFormat="1" applyFont="1" applyFill="1" applyBorder="1" applyAlignment="1" applyProtection="1">
      <alignment horizontal="right" vertical="center"/>
      <protection/>
    </xf>
    <xf numFmtId="10" fontId="31" fillId="8" borderId="5" xfId="22" applyNumberFormat="1" applyFont="1" applyFill="1" applyBorder="1" applyAlignment="1" applyProtection="1">
      <alignment horizontal="right" vertical="center"/>
      <protection/>
    </xf>
    <xf numFmtId="10" fontId="31" fillId="9" borderId="0" xfId="22" applyNumberFormat="1" applyFont="1" applyFill="1" applyBorder="1" applyAlignment="1" applyProtection="1">
      <alignment horizontal="right" vertical="center"/>
      <protection/>
    </xf>
    <xf numFmtId="164" fontId="45" fillId="9" borderId="0" xfId="22" applyFont="1" applyFill="1" applyBorder="1" applyAlignment="1">
      <alignment horizontal="center" vertical="center"/>
      <protection/>
    </xf>
    <xf numFmtId="164" fontId="32" fillId="9" borderId="0" xfId="22" applyFont="1" applyFill="1" applyBorder="1" applyAlignment="1">
      <alignment horizontal="center" vertical="center"/>
      <protection/>
    </xf>
    <xf numFmtId="164" fontId="29" fillId="8" borderId="0" xfId="22" applyFont="1" applyFill="1" applyBorder="1" applyAlignment="1">
      <alignment horizontal="center" vertical="center"/>
      <protection/>
    </xf>
    <xf numFmtId="164" fontId="16" fillId="8" borderId="0" xfId="22" applyFont="1" applyFill="1" applyBorder="1">
      <alignment/>
      <protection/>
    </xf>
    <xf numFmtId="170" fontId="47" fillId="10" borderId="21" xfId="22" applyNumberFormat="1" applyFont="1" applyFill="1" applyBorder="1" applyAlignment="1">
      <alignment horizontal="center" vertical="center"/>
      <protection/>
    </xf>
    <xf numFmtId="171" fontId="47" fillId="10" borderId="22" xfId="22" applyNumberFormat="1" applyFont="1" applyFill="1" applyBorder="1" applyAlignment="1" applyProtection="1">
      <alignment horizontal="center" vertical="center"/>
      <protection/>
    </xf>
    <xf numFmtId="10" fontId="17" fillId="8" borderId="0" xfId="22" applyNumberFormat="1" applyFont="1" applyFill="1" applyBorder="1" applyAlignment="1" applyProtection="1">
      <alignment horizontal="right" vertical="center"/>
      <protection/>
    </xf>
    <xf numFmtId="10" fontId="17" fillId="8" borderId="5" xfId="22" applyNumberFormat="1" applyFont="1" applyFill="1" applyBorder="1" applyAlignment="1" applyProtection="1">
      <alignment horizontal="right" vertical="center"/>
      <protection/>
    </xf>
    <xf numFmtId="10" fontId="17" fillId="9" borderId="0" xfId="22" applyNumberFormat="1" applyFont="1" applyFill="1" applyBorder="1" applyAlignment="1" applyProtection="1">
      <alignment horizontal="right" vertical="center"/>
      <protection/>
    </xf>
    <xf numFmtId="164" fontId="29" fillId="9" borderId="0" xfId="22" applyFont="1" applyFill="1" applyBorder="1" applyAlignment="1">
      <alignment horizontal="center" vertical="center"/>
      <protection/>
    </xf>
    <xf numFmtId="164" fontId="48" fillId="8" borderId="0" xfId="22" applyFont="1" applyFill="1" applyBorder="1" applyAlignment="1">
      <alignment horizontal="center" vertical="center"/>
      <protection/>
    </xf>
    <xf numFmtId="170" fontId="49" fillId="10" borderId="21" xfId="22" applyNumberFormat="1" applyFont="1" applyFill="1" applyBorder="1" applyAlignment="1">
      <alignment horizontal="center" vertical="center"/>
      <protection/>
    </xf>
    <xf numFmtId="171" fontId="49" fillId="10" borderId="22" xfId="22" applyNumberFormat="1" applyFont="1" applyFill="1" applyBorder="1" applyAlignment="1" applyProtection="1">
      <alignment horizontal="center" vertical="center"/>
      <protection/>
    </xf>
    <xf numFmtId="10" fontId="50" fillId="8" borderId="0" xfId="22" applyNumberFormat="1" applyFont="1" applyFill="1" applyBorder="1" applyAlignment="1" applyProtection="1">
      <alignment horizontal="right" vertical="center"/>
      <protection/>
    </xf>
    <xf numFmtId="10" fontId="50" fillId="8" borderId="5" xfId="22" applyNumberFormat="1" applyFont="1" applyFill="1" applyBorder="1" applyAlignment="1" applyProtection="1">
      <alignment horizontal="right" vertical="center"/>
      <protection/>
    </xf>
    <xf numFmtId="10" fontId="50" fillId="9" borderId="0" xfId="22" applyNumberFormat="1" applyFont="1" applyFill="1" applyBorder="1" applyAlignment="1" applyProtection="1">
      <alignment horizontal="right" vertical="center"/>
      <protection/>
    </xf>
    <xf numFmtId="10" fontId="18" fillId="9" borderId="0" xfId="22" applyNumberFormat="1" applyFont="1" applyFill="1" applyBorder="1" applyAlignment="1" applyProtection="1">
      <alignment horizontal="right" vertical="center"/>
      <protection/>
    </xf>
    <xf numFmtId="164" fontId="48" fillId="9" borderId="0" xfId="22" applyFont="1" applyFill="1" applyBorder="1" applyAlignment="1">
      <alignment horizontal="center" vertical="center"/>
      <protection/>
    </xf>
    <xf numFmtId="164" fontId="51" fillId="9" borderId="0" xfId="22" applyFont="1" applyFill="1" applyBorder="1" applyAlignment="1">
      <alignment horizontal="center" vertical="center"/>
      <protection/>
    </xf>
    <xf numFmtId="164" fontId="48" fillId="8" borderId="0" xfId="22" applyFont="1" applyFill="1" applyBorder="1">
      <alignment/>
      <protection/>
    </xf>
    <xf numFmtId="170" fontId="52" fillId="10" borderId="21" xfId="22" applyNumberFormat="1" applyFont="1" applyFill="1" applyBorder="1" applyAlignment="1">
      <alignment horizontal="center" vertical="center"/>
      <protection/>
    </xf>
    <xf numFmtId="171" fontId="52" fillId="10" borderId="22" xfId="22" applyNumberFormat="1" applyFont="1" applyFill="1" applyBorder="1" applyAlignment="1" applyProtection="1">
      <alignment horizontal="center" vertical="center"/>
      <protection/>
    </xf>
    <xf numFmtId="10" fontId="45" fillId="8" borderId="0" xfId="22" applyNumberFormat="1" applyFont="1" applyFill="1" applyBorder="1" applyAlignment="1" applyProtection="1">
      <alignment horizontal="right" vertical="center"/>
      <protection/>
    </xf>
    <xf numFmtId="10" fontId="45" fillId="8" borderId="5" xfId="22" applyNumberFormat="1" applyFont="1" applyFill="1" applyBorder="1" applyAlignment="1" applyProtection="1">
      <alignment horizontal="right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64" fontId="14" fillId="10" borderId="21" xfId="22" applyFont="1" applyFill="1" applyBorder="1" applyAlignment="1" quotePrefix="1">
      <alignment horizontal="center" vertical="center"/>
      <protection/>
    </xf>
    <xf numFmtId="164" fontId="16" fillId="8" borderId="0" xfId="22" applyFont="1" applyFill="1" applyBorder="1" applyAlignment="1">
      <alignment horizontal="center" vertical="center"/>
      <protection/>
    </xf>
    <xf numFmtId="170" fontId="53" fillId="10" borderId="21" xfId="22" applyNumberFormat="1" applyFont="1" applyFill="1" applyBorder="1" applyAlignment="1">
      <alignment horizontal="center" vertical="center"/>
      <protection/>
    </xf>
    <xf numFmtId="171" fontId="53" fillId="10" borderId="22" xfId="22" applyNumberFormat="1" applyFont="1" applyFill="1" applyBorder="1" applyAlignment="1" applyProtection="1">
      <alignment horizontal="center" vertical="center"/>
      <protection/>
    </xf>
    <xf numFmtId="10" fontId="29" fillId="8" borderId="0" xfId="22" applyNumberFormat="1" applyFont="1" applyFill="1" applyBorder="1" applyAlignment="1" applyProtection="1">
      <alignment horizontal="right" vertical="center"/>
      <protection/>
    </xf>
    <xf numFmtId="10" fontId="29" fillId="8" borderId="5" xfId="22" applyNumberFormat="1" applyFont="1" applyFill="1" applyBorder="1" applyAlignment="1" applyProtection="1">
      <alignment horizontal="right" vertical="center"/>
      <protection/>
    </xf>
    <xf numFmtId="10" fontId="29" fillId="9" borderId="0" xfId="22" applyNumberFormat="1" applyFont="1" applyFill="1" applyBorder="1" applyAlignment="1" applyProtection="1">
      <alignment horizontal="right" vertical="center"/>
      <protection/>
    </xf>
    <xf numFmtId="164" fontId="16" fillId="9" borderId="0" xfId="22" applyFont="1" applyFill="1" applyBorder="1" applyAlignment="1">
      <alignment horizontal="center" vertical="center"/>
      <protection/>
    </xf>
    <xf numFmtId="164" fontId="54" fillId="9" borderId="0" xfId="22" applyFont="1" applyFill="1" applyBorder="1" applyAlignment="1">
      <alignment horizontal="center" vertical="center"/>
      <protection/>
    </xf>
    <xf numFmtId="164" fontId="18" fillId="8" borderId="0" xfId="22" applyFont="1" applyFill="1" applyBorder="1" applyAlignment="1">
      <alignment horizontal="center" vertical="center"/>
      <protection/>
    </xf>
    <xf numFmtId="170" fontId="55" fillId="10" borderId="21" xfId="22" applyNumberFormat="1" applyFont="1" applyFill="1" applyBorder="1" applyAlignment="1">
      <alignment horizontal="center" vertical="center"/>
      <protection/>
    </xf>
    <xf numFmtId="171" fontId="56" fillId="10" borderId="22" xfId="22" applyNumberFormat="1" applyFont="1" applyFill="1" applyBorder="1" applyAlignment="1" applyProtection="1">
      <alignment horizontal="center" vertical="center"/>
      <protection/>
    </xf>
    <xf numFmtId="10" fontId="51" fillId="8" borderId="0" xfId="22" applyNumberFormat="1" applyFont="1" applyFill="1" applyBorder="1" applyAlignment="1" applyProtection="1">
      <alignment horizontal="right" vertical="center"/>
      <protection/>
    </xf>
    <xf numFmtId="10" fontId="51" fillId="8" borderId="5" xfId="22" applyNumberFormat="1" applyFont="1" applyFill="1" applyBorder="1" applyAlignment="1" applyProtection="1">
      <alignment horizontal="right" vertical="center"/>
      <protection/>
    </xf>
    <xf numFmtId="10" fontId="51" fillId="9" borderId="0" xfId="22" applyNumberFormat="1" applyFont="1" applyFill="1" applyBorder="1" applyAlignment="1" applyProtection="1">
      <alignment horizontal="right" vertical="center"/>
      <protection/>
    </xf>
    <xf numFmtId="164" fontId="50" fillId="9" borderId="0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 quotePrefix="1">
      <alignment horizontal="center" vertical="center"/>
      <protection/>
    </xf>
    <xf numFmtId="164" fontId="57" fillId="8" borderId="0" xfId="22" applyFont="1" applyFill="1" applyBorder="1" applyAlignment="1">
      <alignment horizontal="center" vertical="center"/>
      <protection/>
    </xf>
    <xf numFmtId="164" fontId="57" fillId="8" borderId="0" xfId="22" applyFont="1" applyFill="1" applyBorder="1">
      <alignment/>
      <protection/>
    </xf>
    <xf numFmtId="170" fontId="58" fillId="10" borderId="21" xfId="22" applyNumberFormat="1" applyFont="1" applyFill="1" applyBorder="1" applyAlignment="1">
      <alignment horizontal="center" vertical="center"/>
      <protection/>
    </xf>
    <xf numFmtId="171" fontId="58" fillId="10" borderId="22" xfId="22" applyNumberFormat="1" applyFont="1" applyFill="1" applyBorder="1" applyAlignment="1" applyProtection="1">
      <alignment horizontal="center" vertical="center"/>
      <protection/>
    </xf>
    <xf numFmtId="164" fontId="18" fillId="9" borderId="0" xfId="22" applyFont="1" applyFill="1" applyBorder="1" applyAlignment="1">
      <alignment horizontal="center" vertical="center"/>
      <protection/>
    </xf>
    <xf numFmtId="164" fontId="31" fillId="9" borderId="0" xfId="22" applyFont="1" applyFill="1" applyBorder="1" applyAlignment="1">
      <alignment horizontal="center" vertical="center"/>
      <protection/>
    </xf>
    <xf numFmtId="170" fontId="59" fillId="10" borderId="21" xfId="22" applyNumberFormat="1" applyFont="1" applyFill="1" applyBorder="1" applyAlignment="1">
      <alignment horizontal="center" vertical="center"/>
      <protection/>
    </xf>
    <xf numFmtId="171" fontId="59" fillId="10" borderId="22" xfId="22" applyNumberFormat="1" applyFont="1" applyFill="1" applyBorder="1" applyAlignment="1" applyProtection="1">
      <alignment horizontal="center" vertical="center"/>
      <protection/>
    </xf>
    <xf numFmtId="10" fontId="60" fillId="8" borderId="0" xfId="22" applyNumberFormat="1" applyFont="1" applyFill="1" applyBorder="1" applyAlignment="1" applyProtection="1">
      <alignment horizontal="right" vertical="center"/>
      <protection/>
    </xf>
    <xf numFmtId="10" fontId="60" fillId="8" borderId="5" xfId="22" applyNumberFormat="1" applyFont="1" applyFill="1" applyBorder="1" applyAlignment="1" applyProtection="1">
      <alignment horizontal="right" vertical="center"/>
      <protection/>
    </xf>
    <xf numFmtId="10" fontId="60" fillId="9" borderId="0" xfId="22" applyNumberFormat="1" applyFont="1" applyFill="1" applyBorder="1" applyAlignment="1" applyProtection="1">
      <alignment horizontal="right" vertical="center"/>
      <protection/>
    </xf>
    <xf numFmtId="164" fontId="17" fillId="8" borderId="0" xfId="22" applyFont="1" applyFill="1" applyBorder="1" applyAlignment="1">
      <alignment horizontal="center" vertical="center"/>
      <protection/>
    </xf>
    <xf numFmtId="10" fontId="43" fillId="8" borderId="0" xfId="22" applyNumberFormat="1" applyFont="1" applyFill="1" applyBorder="1" applyAlignment="1">
      <alignment vertical="center"/>
      <protection/>
    </xf>
    <xf numFmtId="10" fontId="43" fillId="8" borderId="5" xfId="22" applyNumberFormat="1" applyFont="1" applyFill="1" applyBorder="1" applyAlignment="1">
      <alignment vertical="center"/>
      <protection/>
    </xf>
    <xf numFmtId="10" fontId="43" fillId="9" borderId="0" xfId="22" applyNumberFormat="1" applyFont="1" applyFill="1" applyBorder="1" applyAlignment="1">
      <alignment vertical="center"/>
      <protection/>
    </xf>
    <xf numFmtId="164" fontId="17" fillId="9" borderId="0" xfId="22" applyFont="1" applyFill="1" applyBorder="1" applyAlignment="1">
      <alignment horizontal="center" vertical="center"/>
      <protection/>
    </xf>
    <xf numFmtId="170" fontId="53" fillId="10" borderId="23" xfId="22" applyNumberFormat="1" applyFont="1" applyFill="1" applyBorder="1" applyAlignment="1">
      <alignment horizontal="center" vertical="center"/>
      <protection/>
    </xf>
    <xf numFmtId="171" fontId="53" fillId="10" borderId="24" xfId="22" applyNumberFormat="1" applyFont="1" applyFill="1" applyBorder="1" applyAlignment="1" applyProtection="1">
      <alignment horizontal="center" vertical="center"/>
      <protection/>
    </xf>
    <xf numFmtId="164" fontId="61" fillId="9" borderId="0" xfId="22" applyFont="1" applyFill="1" applyBorder="1" applyAlignment="1">
      <alignment horizontal="center" vertical="center"/>
      <protection/>
    </xf>
    <xf numFmtId="164" fontId="14" fillId="10" borderId="23" xfId="22" applyFont="1" applyFill="1" applyBorder="1" applyAlignment="1">
      <alignment horizontal="center" vertical="center"/>
      <protection/>
    </xf>
    <xf numFmtId="164" fontId="14" fillId="10" borderId="23" xfId="22" applyFont="1" applyFill="1" applyBorder="1" applyAlignment="1" quotePrefix="1">
      <alignment horizontal="center" vertical="center"/>
      <protection/>
    </xf>
    <xf numFmtId="164" fontId="14" fillId="10" borderId="16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left" vertical="center"/>
      <protection/>
    </xf>
    <xf numFmtId="170" fontId="62" fillId="8" borderId="0" xfId="22" applyNumberFormat="1" applyFont="1" applyFill="1" applyBorder="1" applyAlignment="1">
      <alignment horizontal="center" vertical="center"/>
      <protection/>
    </xf>
    <xf numFmtId="171" fontId="62" fillId="8" borderId="0" xfId="22" applyNumberFormat="1" applyFont="1" applyFill="1" applyBorder="1" applyAlignment="1" applyProtection="1">
      <alignment horizontal="center" vertical="center"/>
      <protection/>
    </xf>
    <xf numFmtId="164" fontId="63" fillId="9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right" vertical="center"/>
      <protection/>
    </xf>
    <xf numFmtId="170" fontId="11" fillId="10" borderId="25" xfId="22" applyNumberFormat="1" applyFont="1" applyFill="1" applyBorder="1" applyAlignment="1">
      <alignment horizontal="center" vertical="center"/>
      <protection/>
    </xf>
    <xf numFmtId="171" fontId="53" fillId="10" borderId="25" xfId="22" applyNumberFormat="1" applyFont="1" applyFill="1" applyBorder="1" applyAlignment="1" applyProtection="1">
      <alignment horizontal="center" vertical="center"/>
      <protection/>
    </xf>
    <xf numFmtId="164" fontId="8" fillId="9" borderId="5" xfId="22" applyFont="1" applyFill="1" applyBorder="1" applyAlignment="1">
      <alignment vertical="center"/>
      <protection/>
    </xf>
    <xf numFmtId="164" fontId="8" fillId="8" borderId="0" xfId="22" applyFont="1" applyFill="1" applyBorder="1" applyAlignment="1">
      <alignment vertical="center"/>
      <protection/>
    </xf>
    <xf numFmtId="170" fontId="14" fillId="8" borderId="0" xfId="22" applyNumberFormat="1" applyFont="1" applyFill="1" applyBorder="1" applyAlignment="1">
      <alignment vertical="center"/>
      <protection/>
    </xf>
    <xf numFmtId="171" fontId="43" fillId="8" borderId="0" xfId="22" applyNumberFormat="1" applyFont="1" applyFill="1" applyBorder="1" applyAlignment="1">
      <alignment horizontal="center" vertical="center"/>
      <protection/>
    </xf>
    <xf numFmtId="164" fontId="8" fillId="8" borderId="5" xfId="22" applyFont="1" applyFill="1" applyBorder="1" applyAlignment="1">
      <alignment vertical="center"/>
      <protection/>
    </xf>
    <xf numFmtId="164" fontId="12" fillId="9" borderId="25" xfId="22" applyFont="1" applyFill="1" applyBorder="1" applyAlignment="1">
      <alignment horizontal="center" vertical="center"/>
      <protection/>
    </xf>
    <xf numFmtId="170" fontId="14" fillId="10" borderId="25" xfId="22" applyNumberFormat="1" applyFont="1" applyFill="1" applyBorder="1" applyAlignment="1">
      <alignment horizontal="center" vertical="center"/>
      <protection/>
    </xf>
    <xf numFmtId="164" fontId="14" fillId="8" borderId="26" xfId="22" applyFont="1" applyFill="1" applyBorder="1" applyAlignment="1">
      <alignment horizontal="left" vertical="center"/>
      <protection/>
    </xf>
    <xf numFmtId="164" fontId="14" fillId="0" borderId="0" xfId="22" applyFont="1" applyFill="1" applyBorder="1">
      <alignment/>
      <protection/>
    </xf>
    <xf numFmtId="164" fontId="8" fillId="0" borderId="0" xfId="22" applyFont="1" applyFill="1" applyBorder="1">
      <alignment/>
      <protection/>
    </xf>
    <xf numFmtId="164" fontId="64" fillId="8" borderId="0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left" vertical="center"/>
      <protection/>
    </xf>
    <xf numFmtId="164" fontId="12" fillId="9" borderId="0" xfId="22" applyFont="1" applyFill="1" applyBorder="1" applyAlignment="1">
      <alignment horizontal="center" vertical="center"/>
      <protection/>
    </xf>
    <xf numFmtId="170" fontId="14" fillId="8" borderId="0" xfId="22" applyNumberFormat="1" applyFont="1" applyFill="1" applyBorder="1" applyAlignment="1">
      <alignment horizontal="center" vertical="center"/>
      <protection/>
    </xf>
    <xf numFmtId="164" fontId="0" fillId="8" borderId="0" xfId="22" applyFill="1" applyBorder="1" applyAlignment="1">
      <alignment vertical="center"/>
      <protection/>
    </xf>
    <xf numFmtId="164" fontId="8" fillId="9" borderId="0" xfId="22" applyFont="1" applyFill="1" applyBorder="1" applyAlignment="1">
      <alignment vertical="center"/>
      <protection/>
    </xf>
    <xf numFmtId="164" fontId="14" fillId="8" borderId="13" xfId="22" applyFont="1" applyFill="1" applyBorder="1" applyAlignment="1">
      <alignment vertical="center"/>
      <protection/>
    </xf>
    <xf numFmtId="164" fontId="14" fillId="8" borderId="14" xfId="22" applyFont="1" applyFill="1" applyBorder="1" applyAlignment="1">
      <alignment vertical="center"/>
      <protection/>
    </xf>
    <xf numFmtId="164" fontId="14" fillId="8" borderId="15" xfId="22" applyFont="1" applyFill="1" applyBorder="1" applyAlignment="1">
      <alignment vertical="center"/>
      <protection/>
    </xf>
    <xf numFmtId="164" fontId="14" fillId="9" borderId="14" xfId="22" applyFont="1" applyFill="1" applyBorder="1" applyAlignment="1">
      <alignment vertical="center"/>
      <protection/>
    </xf>
    <xf numFmtId="164" fontId="14" fillId="9" borderId="15" xfId="22" applyFont="1" applyFill="1" applyBorder="1" applyAlignment="1">
      <alignment vertical="center"/>
      <protection/>
    </xf>
    <xf numFmtId="164" fontId="14" fillId="0" borderId="0" xfId="22" applyFont="1" applyBorder="1">
      <alignment/>
      <protection/>
    </xf>
    <xf numFmtId="164" fontId="14" fillId="0" borderId="0" xfId="22" applyFont="1" applyAlignment="1">
      <alignment horizontal="center"/>
      <protection/>
    </xf>
    <xf numFmtId="164" fontId="38" fillId="0" borderId="27" xfId="22" applyFont="1" applyBorder="1" applyAlignment="1">
      <alignment horizontal="center" vertical="center" wrapText="1"/>
      <protection/>
    </xf>
    <xf numFmtId="164" fontId="22" fillId="0" borderId="28" xfId="22" applyFont="1" applyFill="1" applyBorder="1" applyAlignment="1">
      <alignment horizontal="center" vertical="center" wrapText="1"/>
      <protection/>
    </xf>
    <xf numFmtId="164" fontId="22" fillId="0" borderId="29" xfId="22" applyFont="1" applyFill="1" applyBorder="1" applyAlignment="1">
      <alignment horizontal="center" vertical="center" wrapText="1"/>
      <protection/>
    </xf>
    <xf numFmtId="164" fontId="22" fillId="0" borderId="30" xfId="22" applyFont="1" applyFill="1" applyBorder="1" applyAlignment="1">
      <alignment horizontal="center" vertical="center" wrapText="1"/>
      <protection/>
    </xf>
    <xf numFmtId="164" fontId="23" fillId="2" borderId="19" xfId="22" applyFont="1" applyFill="1" applyBorder="1" applyAlignment="1">
      <alignment horizontal="center" vertical="center" wrapText="1"/>
      <protection/>
    </xf>
    <xf numFmtId="164" fontId="23" fillId="2" borderId="31" xfId="22" applyFont="1" applyFill="1" applyBorder="1" applyAlignment="1">
      <alignment horizontal="center" vertical="center" wrapText="1"/>
      <protection/>
    </xf>
    <xf numFmtId="164" fontId="23" fillId="2" borderId="0" xfId="22" applyFont="1" applyFill="1" applyBorder="1" applyAlignment="1">
      <alignment horizontal="center" vertical="center" wrapText="1"/>
      <protection/>
    </xf>
    <xf numFmtId="164" fontId="38" fillId="0" borderId="32" xfId="22" applyFont="1" applyBorder="1" applyAlignment="1">
      <alignment horizontal="center" vertical="center" wrapText="1"/>
      <protection/>
    </xf>
    <xf numFmtId="164" fontId="38" fillId="0" borderId="33" xfId="22" applyFont="1" applyBorder="1" applyAlignment="1">
      <alignment horizontal="center" vertical="center" wrapText="1"/>
      <protection/>
    </xf>
    <xf numFmtId="164" fontId="17" fillId="4" borderId="34" xfId="22" applyFont="1" applyFill="1" applyBorder="1" applyAlignment="1">
      <alignment horizontal="center" vertical="center" wrapText="1"/>
      <protection/>
    </xf>
    <xf numFmtId="164" fontId="17" fillId="4" borderId="19" xfId="22" applyFont="1" applyFill="1" applyBorder="1" applyAlignment="1">
      <alignment horizontal="center" vertical="center" wrapText="1"/>
      <protection/>
    </xf>
    <xf numFmtId="164" fontId="17" fillId="4" borderId="20" xfId="22" applyFont="1" applyFill="1" applyBorder="1" applyAlignment="1">
      <alignment horizontal="center" vertical="center" wrapText="1"/>
      <protection/>
    </xf>
    <xf numFmtId="164" fontId="17" fillId="4" borderId="4" xfId="22" applyFont="1" applyFill="1" applyBorder="1" applyAlignment="1">
      <alignment horizontal="center" vertical="center" wrapText="1"/>
      <protection/>
    </xf>
    <xf numFmtId="164" fontId="17" fillId="4" borderId="0" xfId="22" applyFont="1" applyFill="1" applyBorder="1" applyAlignment="1">
      <alignment horizontal="center" vertical="center" wrapText="1"/>
      <protection/>
    </xf>
    <xf numFmtId="164" fontId="17" fillId="4" borderId="22" xfId="22" applyFont="1" applyFill="1" applyBorder="1" applyAlignment="1">
      <alignment horizontal="center" vertical="center" wrapText="1"/>
      <protection/>
    </xf>
    <xf numFmtId="164" fontId="17" fillId="4" borderId="13" xfId="22" applyFont="1" applyFill="1" applyBorder="1" applyAlignment="1">
      <alignment horizontal="center" vertical="center" wrapText="1"/>
      <protection/>
    </xf>
    <xf numFmtId="164" fontId="17" fillId="4" borderId="14" xfId="22" applyFont="1" applyFill="1" applyBorder="1" applyAlignment="1">
      <alignment horizontal="center" vertical="center" wrapText="1"/>
      <protection/>
    </xf>
    <xf numFmtId="164" fontId="17" fillId="4" borderId="35" xfId="22" applyFont="1" applyFill="1" applyBorder="1" applyAlignment="1">
      <alignment horizontal="center" vertical="center" wrapText="1"/>
      <protection/>
    </xf>
    <xf numFmtId="164" fontId="23" fillId="2" borderId="5" xfId="22" applyFont="1" applyFill="1" applyBorder="1" applyAlignment="1">
      <alignment horizontal="center" vertical="center" wrapText="1"/>
      <protection/>
    </xf>
    <xf numFmtId="164" fontId="23" fillId="2" borderId="14" xfId="22" applyFont="1" applyFill="1" applyBorder="1" applyAlignment="1">
      <alignment horizontal="center" vertical="center" wrapText="1"/>
      <protection/>
    </xf>
    <xf numFmtId="164" fontId="23" fillId="2" borderId="15" xfId="22" applyFont="1" applyFill="1" applyBorder="1" applyAlignment="1">
      <alignment horizontal="center" vertical="center" wrapText="1"/>
      <protection/>
    </xf>
    <xf numFmtId="164" fontId="23" fillId="6" borderId="34" xfId="22" applyFont="1" applyFill="1" applyBorder="1" applyAlignment="1">
      <alignment horizontal="center" vertical="center" wrapText="1"/>
      <protection/>
    </xf>
    <xf numFmtId="164" fontId="23" fillId="6" borderId="19" xfId="22" applyFont="1" applyFill="1" applyBorder="1" applyAlignment="1">
      <alignment horizontal="center" vertical="center" wrapText="1"/>
      <protection/>
    </xf>
    <xf numFmtId="164" fontId="23" fillId="6" borderId="31" xfId="22" applyFont="1" applyFill="1" applyBorder="1" applyAlignment="1">
      <alignment horizontal="center" vertical="center" wrapText="1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3" fillId="6" borderId="16" xfId="22" applyFont="1" applyFill="1" applyBorder="1" applyAlignment="1">
      <alignment horizontal="center" vertical="center" wrapText="1"/>
      <protection/>
    </xf>
    <xf numFmtId="164" fontId="23" fillId="6" borderId="36" xfId="22" applyFont="1" applyFill="1" applyBorder="1" applyAlignment="1">
      <alignment horizontal="center" vertical="center" wrapText="1"/>
      <protection/>
    </xf>
    <xf numFmtId="164" fontId="25" fillId="0" borderId="18" xfId="22" applyFont="1" applyBorder="1" applyAlignment="1">
      <alignment horizontal="center" vertical="center" wrapText="1"/>
      <protection/>
    </xf>
    <xf numFmtId="164" fontId="25" fillId="0" borderId="21" xfId="22" applyFont="1" applyBorder="1" applyAlignment="1">
      <alignment horizontal="center" vertical="center" wrapText="1"/>
      <protection/>
    </xf>
    <xf numFmtId="164" fontId="25" fillId="0" borderId="23" xfId="22" applyFont="1" applyBorder="1" applyAlignment="1">
      <alignment horizontal="center" vertical="center" wrapText="1"/>
      <protection/>
    </xf>
    <xf numFmtId="164" fontId="26" fillId="0" borderId="18" xfId="22" applyFont="1" applyBorder="1" applyAlignment="1">
      <alignment horizontal="center" vertical="center" wrapText="1"/>
      <protection/>
    </xf>
    <xf numFmtId="164" fontId="26" fillId="0" borderId="21" xfId="22" applyFont="1" applyBorder="1" applyAlignment="1">
      <alignment horizontal="center" vertical="center" wrapText="1"/>
      <protection/>
    </xf>
    <xf numFmtId="164" fontId="26" fillId="0" borderId="23" xfId="22" applyFont="1" applyBorder="1" applyAlignment="1">
      <alignment horizontal="center" vertical="center" wrapText="1"/>
      <protection/>
    </xf>
    <xf numFmtId="164" fontId="22" fillId="0" borderId="28" xfId="22" applyFont="1" applyBorder="1" applyAlignment="1">
      <alignment horizontal="center" vertical="center" wrapText="1"/>
      <protection/>
    </xf>
    <xf numFmtId="164" fontId="22" fillId="0" borderId="29" xfId="22" applyFont="1" applyBorder="1" applyAlignment="1">
      <alignment horizontal="center" vertical="center" wrapText="1"/>
      <protection/>
    </xf>
    <xf numFmtId="164" fontId="22" fillId="0" borderId="37" xfId="22" applyFont="1" applyBorder="1" applyAlignment="1">
      <alignment horizontal="center" vertical="center" wrapText="1"/>
      <protection/>
    </xf>
    <xf numFmtId="164" fontId="25" fillId="0" borderId="32" xfId="22" applyFont="1" applyBorder="1" applyAlignment="1">
      <alignment horizontal="center" vertical="center" wrapText="1"/>
      <protection/>
    </xf>
    <xf numFmtId="164" fontId="25" fillId="0" borderId="33" xfId="22" applyFont="1" applyBorder="1" applyAlignment="1">
      <alignment horizontal="center" vertical="center" wrapText="1"/>
      <protection/>
    </xf>
    <xf numFmtId="164" fontId="25" fillId="0" borderId="27" xfId="22" applyFont="1" applyBorder="1" applyAlignment="1">
      <alignment horizontal="center" vertical="center" wrapText="1"/>
      <protection/>
    </xf>
    <xf numFmtId="164" fontId="23" fillId="2" borderId="9" xfId="22" applyFont="1" applyFill="1" applyBorder="1" applyAlignment="1">
      <alignment horizontal="center" vertical="center" wrapText="1"/>
      <protection/>
    </xf>
    <xf numFmtId="164" fontId="23" fillId="2" borderId="10" xfId="22" applyFont="1" applyFill="1" applyBorder="1" applyAlignment="1">
      <alignment horizontal="center" vertical="center" wrapText="1"/>
      <protection/>
    </xf>
    <xf numFmtId="164" fontId="23" fillId="2" borderId="11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 wrapText="1"/>
      <protection/>
    </xf>
    <xf numFmtId="164" fontId="23" fillId="6" borderId="10" xfId="22" applyFont="1" applyFill="1" applyBorder="1" applyAlignment="1">
      <alignment horizontal="center" vertical="center" wrapText="1"/>
      <protection/>
    </xf>
    <xf numFmtId="164" fontId="23" fillId="6" borderId="11" xfId="22" applyFont="1" applyFill="1" applyBorder="1" applyAlignment="1">
      <alignment horizontal="center" vertical="center" wrapText="1"/>
      <protection/>
    </xf>
    <xf numFmtId="164" fontId="23" fillId="2" borderId="34" xfId="22" applyFont="1" applyFill="1" applyBorder="1" applyAlignment="1">
      <alignment horizontal="center" vertical="center" wrapText="1"/>
      <protection/>
    </xf>
    <xf numFmtId="164" fontId="22" fillId="11" borderId="1" xfId="22" applyFont="1" applyFill="1" applyBorder="1" applyAlignment="1">
      <alignment horizontal="center" vertical="center" wrapText="1"/>
      <protection/>
    </xf>
    <xf numFmtId="164" fontId="22" fillId="11" borderId="2" xfId="22" applyFont="1" applyFill="1" applyBorder="1" applyAlignment="1">
      <alignment horizontal="center" vertical="center" wrapText="1"/>
      <protection/>
    </xf>
    <xf numFmtId="164" fontId="22" fillId="11" borderId="3" xfId="22" applyFont="1" applyFill="1" applyBorder="1" applyAlignment="1">
      <alignment horizontal="center" vertical="center" wrapText="1"/>
      <protection/>
    </xf>
    <xf numFmtId="164" fontId="22" fillId="11" borderId="4" xfId="22" applyFont="1" applyFill="1" applyBorder="1" applyAlignment="1">
      <alignment horizontal="center" vertical="center" wrapText="1"/>
      <protection/>
    </xf>
    <xf numFmtId="164" fontId="22" fillId="11" borderId="0" xfId="22" applyFont="1" applyFill="1" applyBorder="1" applyAlignment="1">
      <alignment horizontal="center" vertical="center" wrapText="1"/>
      <protection/>
    </xf>
    <xf numFmtId="164" fontId="22" fillId="11" borderId="5" xfId="22" applyFont="1" applyFill="1" applyBorder="1" applyAlignment="1">
      <alignment horizontal="center" vertical="center" wrapText="1"/>
      <protection/>
    </xf>
    <xf numFmtId="164" fontId="22" fillId="11" borderId="13" xfId="22" applyFont="1" applyFill="1" applyBorder="1" applyAlignment="1">
      <alignment horizontal="center" vertical="center" wrapText="1"/>
      <protection/>
    </xf>
    <xf numFmtId="164" fontId="22" fillId="11" borderId="14" xfId="22" applyFont="1" applyFill="1" applyBorder="1" applyAlignment="1">
      <alignment horizontal="center" vertical="center" wrapText="1"/>
      <protection/>
    </xf>
    <xf numFmtId="164" fontId="22" fillId="11" borderId="15" xfId="22" applyFont="1" applyFill="1" applyBorder="1" applyAlignment="1">
      <alignment horizontal="center" vertical="center" wrapText="1"/>
      <protection/>
    </xf>
    <xf numFmtId="164" fontId="38" fillId="0" borderId="38" xfId="22" applyFont="1" applyBorder="1" applyAlignment="1">
      <alignment horizontal="center" vertical="center" wrapText="1"/>
      <protection/>
    </xf>
    <xf numFmtId="164" fontId="38" fillId="0" borderId="39" xfId="22" applyFont="1" applyBorder="1" applyAlignment="1">
      <alignment horizontal="center" vertical="center" wrapText="1"/>
      <protection/>
    </xf>
    <xf numFmtId="164" fontId="38" fillId="0" borderId="12" xfId="22" applyFont="1" applyBorder="1" applyAlignment="1">
      <alignment horizontal="center" vertical="center" wrapText="1"/>
      <protection/>
    </xf>
    <xf numFmtId="164" fontId="38" fillId="0" borderId="40" xfId="22" applyFont="1" applyBorder="1" applyAlignment="1">
      <alignment horizontal="center" vertical="center" wrapText="1"/>
      <protection/>
    </xf>
    <xf numFmtId="164" fontId="25" fillId="0" borderId="17" xfId="22" applyFont="1" applyBorder="1" applyAlignment="1">
      <alignment horizontal="center" vertical="center" wrapText="1"/>
      <protection/>
    </xf>
    <xf numFmtId="164" fontId="25" fillId="0" borderId="26" xfId="22" applyFont="1" applyBorder="1" applyAlignment="1">
      <alignment horizontal="center" vertical="center" wrapText="1"/>
      <protection/>
    </xf>
    <xf numFmtId="164" fontId="25" fillId="0" borderId="41" xfId="22" applyFont="1" applyBorder="1" applyAlignment="1">
      <alignment horizontal="center" vertical="center" wrapText="1"/>
      <protection/>
    </xf>
    <xf numFmtId="164" fontId="26" fillId="0" borderId="17" xfId="22" applyFont="1" applyBorder="1" applyAlignment="1">
      <alignment horizontal="center" vertical="center" wrapText="1"/>
      <protection/>
    </xf>
    <xf numFmtId="164" fontId="26" fillId="0" borderId="26" xfId="22" applyFont="1" applyBorder="1" applyAlignment="1">
      <alignment horizontal="center" vertical="center" wrapText="1"/>
      <protection/>
    </xf>
    <xf numFmtId="164" fontId="26" fillId="0" borderId="41" xfId="22" applyFont="1" applyBorder="1" applyAlignment="1">
      <alignment horizontal="center" vertical="center" wrapText="1"/>
      <protection/>
    </xf>
    <xf numFmtId="164" fontId="0" fillId="0" borderId="29" xfId="22" applyBorder="1">
      <alignment/>
      <protection/>
    </xf>
    <xf numFmtId="164" fontId="0" fillId="0" borderId="37" xfId="22" applyBorder="1">
      <alignment/>
      <protection/>
    </xf>
    <xf numFmtId="164" fontId="34" fillId="12" borderId="40" xfId="22" applyFont="1" applyFill="1" applyBorder="1" applyAlignment="1">
      <alignment horizontal="center" vertical="center" wrapText="1"/>
      <protection/>
    </xf>
    <xf numFmtId="164" fontId="25" fillId="0" borderId="25" xfId="22" applyFont="1" applyBorder="1" applyAlignment="1">
      <alignment horizontal="center" vertical="center" wrapText="1"/>
      <protection/>
    </xf>
    <xf numFmtId="164" fontId="24" fillId="13" borderId="0" xfId="22" applyFont="1" applyFill="1" applyBorder="1" applyAlignment="1">
      <alignment horizontal="center" vertical="center" wrapText="1"/>
      <protection/>
    </xf>
    <xf numFmtId="164" fontId="24" fillId="13" borderId="5" xfId="22" applyFont="1" applyFill="1" applyBorder="1" applyAlignment="1">
      <alignment horizontal="center" vertical="center" wrapText="1"/>
      <protection/>
    </xf>
    <xf numFmtId="164" fontId="24" fillId="13" borderId="16" xfId="22" applyFont="1" applyFill="1" applyBorder="1" applyAlignment="1">
      <alignment horizontal="center" vertical="center" wrapText="1"/>
      <protection/>
    </xf>
    <xf numFmtId="164" fontId="24" fillId="13" borderId="36" xfId="22" applyFont="1" applyFill="1" applyBorder="1" applyAlignment="1">
      <alignment horizontal="center" vertical="center" wrapText="1"/>
      <protection/>
    </xf>
    <xf numFmtId="164" fontId="26" fillId="10" borderId="25" xfId="22" applyFont="1" applyFill="1" applyBorder="1" applyAlignment="1">
      <alignment horizontal="center" vertical="center" wrapText="1"/>
      <protection/>
    </xf>
    <xf numFmtId="164" fontId="38" fillId="10" borderId="34" xfId="22" applyFont="1" applyFill="1" applyBorder="1" applyAlignment="1">
      <alignment horizontal="center" vertical="center" wrapText="1"/>
      <protection/>
    </xf>
    <xf numFmtId="164" fontId="38" fillId="10" borderId="20" xfId="22" applyFont="1" applyFill="1" applyBorder="1" applyAlignment="1">
      <alignment horizontal="center" vertical="center" wrapText="1"/>
      <protection/>
    </xf>
    <xf numFmtId="164" fontId="38" fillId="10" borderId="4" xfId="22" applyFont="1" applyFill="1" applyBorder="1" applyAlignment="1">
      <alignment horizontal="center" vertical="center" wrapText="1"/>
      <protection/>
    </xf>
    <xf numFmtId="164" fontId="38" fillId="10" borderId="22" xfId="22" applyFont="1" applyFill="1" applyBorder="1" applyAlignment="1">
      <alignment horizontal="center" vertical="center" wrapText="1"/>
      <protection/>
    </xf>
    <xf numFmtId="164" fontId="38" fillId="10" borderId="8" xfId="22" applyFont="1" applyFill="1" applyBorder="1" applyAlignment="1">
      <alignment horizontal="center" vertical="center" wrapText="1"/>
      <protection/>
    </xf>
    <xf numFmtId="164" fontId="38" fillId="10" borderId="24" xfId="22" applyFont="1" applyFill="1" applyBorder="1" applyAlignment="1">
      <alignment horizontal="center" vertical="center" wrapText="1"/>
      <protection/>
    </xf>
    <xf numFmtId="164" fontId="22" fillId="0" borderId="42" xfId="22" applyFont="1" applyBorder="1" applyAlignment="1">
      <alignment horizontal="center" vertical="center" wrapText="1"/>
      <protection/>
    </xf>
    <xf numFmtId="164" fontId="40" fillId="0" borderId="42" xfId="22" applyFont="1" applyBorder="1" applyAlignment="1">
      <alignment horizontal="center" vertical="center" wrapText="1"/>
      <protection/>
    </xf>
    <xf numFmtId="164" fontId="21" fillId="8" borderId="7" xfId="22" applyFont="1" applyFill="1" applyBorder="1" applyAlignment="1">
      <alignment horizontal="center" vertical="center"/>
      <protection/>
    </xf>
    <xf numFmtId="164" fontId="21" fillId="8" borderId="39" xfId="22" applyFont="1" applyFill="1" applyBorder="1" applyAlignment="1">
      <alignment horizontal="center" vertical="center"/>
      <protection/>
    </xf>
    <xf numFmtId="164" fontId="23" fillId="6" borderId="33" xfId="22" applyFont="1" applyFill="1" applyBorder="1" applyAlignment="1">
      <alignment horizontal="center" vertical="center" wrapText="1"/>
      <protection/>
    </xf>
    <xf numFmtId="164" fontId="23" fillId="6" borderId="21" xfId="22" applyFont="1" applyFill="1" applyBorder="1" applyAlignment="1">
      <alignment horizontal="center" vertical="center" wrapText="1"/>
      <protection/>
    </xf>
    <xf numFmtId="164" fontId="23" fillId="6" borderId="29" xfId="22" applyFont="1" applyFill="1" applyBorder="1" applyAlignment="1">
      <alignment horizontal="center" vertical="center" wrapText="1"/>
      <protection/>
    </xf>
    <xf numFmtId="164" fontId="22" fillId="14" borderId="1" xfId="22" applyFont="1" applyFill="1" applyBorder="1" applyAlignment="1">
      <alignment horizontal="center" vertical="center" wrapText="1"/>
      <protection/>
    </xf>
    <xf numFmtId="164" fontId="22" fillId="14" borderId="2" xfId="22" applyFont="1" applyFill="1" applyBorder="1" applyAlignment="1">
      <alignment horizontal="center" vertical="center" wrapText="1"/>
      <protection/>
    </xf>
    <xf numFmtId="164" fontId="22" fillId="14" borderId="3" xfId="22" applyFont="1" applyFill="1" applyBorder="1" applyAlignment="1">
      <alignment horizontal="center" vertical="center" wrapText="1"/>
      <protection/>
    </xf>
    <xf numFmtId="164" fontId="22" fillId="14" borderId="13" xfId="22" applyFont="1" applyFill="1" applyBorder="1" applyAlignment="1">
      <alignment horizontal="center" vertical="center" wrapText="1"/>
      <protection/>
    </xf>
    <xf numFmtId="164" fontId="22" fillId="14" borderId="14" xfId="22" applyFont="1" applyFill="1" applyBorder="1" applyAlignment="1">
      <alignment horizontal="center" vertical="center" wrapText="1"/>
      <protection/>
    </xf>
    <xf numFmtId="164" fontId="22" fillId="14" borderId="15" xfId="22" applyFont="1" applyFill="1" applyBorder="1" applyAlignment="1">
      <alignment horizontal="center" vertical="center" wrapText="1"/>
      <protection/>
    </xf>
    <xf numFmtId="164" fontId="39" fillId="0" borderId="7" xfId="22" applyFont="1" applyFill="1" applyBorder="1" applyAlignment="1">
      <alignment horizontal="center" vertical="center" wrapText="1"/>
      <protection/>
    </xf>
    <xf numFmtId="164" fontId="39" fillId="0" borderId="43" xfId="22" applyFont="1" applyFill="1" applyBorder="1" applyAlignment="1">
      <alignment horizontal="center" vertical="center" wrapText="1"/>
      <protection/>
    </xf>
    <xf numFmtId="164" fontId="23" fillId="7" borderId="7" xfId="22" applyFont="1" applyFill="1" applyBorder="1" applyAlignment="1">
      <alignment horizontal="center" vertical="center"/>
      <protection/>
    </xf>
    <xf numFmtId="164" fontId="0" fillId="0" borderId="39" xfId="22" applyBorder="1">
      <alignment/>
      <protection/>
    </xf>
    <xf numFmtId="164" fontId="0" fillId="0" borderId="12" xfId="22" applyBorder="1">
      <alignment/>
      <protection/>
    </xf>
    <xf numFmtId="164" fontId="22" fillId="11" borderId="1" xfId="22" applyFont="1" applyFill="1" applyBorder="1" applyAlignment="1">
      <alignment horizontal="center" vertical="center"/>
      <protection/>
    </xf>
    <xf numFmtId="164" fontId="22" fillId="11" borderId="2" xfId="22" applyFont="1" applyFill="1" applyBorder="1" applyAlignment="1">
      <alignment horizontal="center" vertical="center"/>
      <protection/>
    </xf>
    <xf numFmtId="164" fontId="22" fillId="11" borderId="3" xfId="22" applyFont="1" applyFill="1" applyBorder="1" applyAlignment="1">
      <alignment horizontal="center" vertical="center"/>
      <protection/>
    </xf>
    <xf numFmtId="164" fontId="22" fillId="11" borderId="4" xfId="22" applyFont="1" applyFill="1" applyBorder="1" applyAlignment="1">
      <alignment horizontal="center" vertical="center"/>
      <protection/>
    </xf>
    <xf numFmtId="164" fontId="22" fillId="11" borderId="0" xfId="22" applyFont="1" applyFill="1" applyBorder="1" applyAlignment="1">
      <alignment horizontal="center" vertical="center"/>
      <protection/>
    </xf>
    <xf numFmtId="164" fontId="22" fillId="11" borderId="5" xfId="22" applyFont="1" applyFill="1" applyBorder="1" applyAlignment="1">
      <alignment horizontal="center" vertical="center"/>
      <protection/>
    </xf>
    <xf numFmtId="164" fontId="22" fillId="11" borderId="13" xfId="22" applyFont="1" applyFill="1" applyBorder="1" applyAlignment="1">
      <alignment horizontal="center" vertical="center"/>
      <protection/>
    </xf>
    <xf numFmtId="164" fontId="22" fillId="11" borderId="14" xfId="22" applyFont="1" applyFill="1" applyBorder="1" applyAlignment="1">
      <alignment horizontal="center" vertical="center"/>
      <protection/>
    </xf>
    <xf numFmtId="164" fontId="22" fillId="11" borderId="15" xfId="22" applyFont="1" applyFill="1" applyBorder="1" applyAlignment="1">
      <alignment horizontal="center" vertical="center"/>
      <protection/>
    </xf>
    <xf numFmtId="164" fontId="26" fillId="0" borderId="7" xfId="22" applyFont="1" applyBorder="1" applyAlignment="1">
      <alignment horizontal="center" vertical="center" wrapText="1"/>
      <protection/>
    </xf>
    <xf numFmtId="164" fontId="26" fillId="0" borderId="39" xfId="22" applyFont="1" applyBorder="1" applyAlignment="1">
      <alignment horizontal="center" vertical="center" wrapText="1"/>
      <protection/>
    </xf>
    <xf numFmtId="164" fontId="26" fillId="0" borderId="43" xfId="22" applyFont="1" applyBorder="1" applyAlignment="1">
      <alignment horizontal="center" vertical="center" wrapText="1"/>
      <protection/>
    </xf>
    <xf numFmtId="164" fontId="23" fillId="2" borderId="27" xfId="22" applyFont="1" applyFill="1" applyBorder="1" applyAlignment="1">
      <alignment horizontal="center" vertical="center" wrapText="1"/>
      <protection/>
    </xf>
    <xf numFmtId="164" fontId="23" fillId="2" borderId="23" xfId="22" applyFont="1" applyFill="1" applyBorder="1" applyAlignment="1">
      <alignment horizontal="center" vertical="center" wrapText="1"/>
      <protection/>
    </xf>
    <xf numFmtId="164" fontId="23" fillId="2" borderId="37" xfId="22" applyFont="1" applyFill="1" applyBorder="1" applyAlignment="1">
      <alignment horizontal="center" vertical="center" wrapText="1"/>
      <protection/>
    </xf>
    <xf numFmtId="164" fontId="11" fillId="3" borderId="44" xfId="22" applyFont="1" applyFill="1" applyBorder="1" applyAlignment="1">
      <alignment horizontal="center" vertical="center" wrapText="1"/>
      <protection/>
    </xf>
    <xf numFmtId="164" fontId="11" fillId="3" borderId="45" xfId="22" applyFont="1" applyFill="1" applyBorder="1" applyAlignment="1">
      <alignment horizontal="center" vertical="center" wrapText="1"/>
      <protection/>
    </xf>
    <xf numFmtId="164" fontId="11" fillId="3" borderId="46" xfId="22" applyFont="1" applyFill="1" applyBorder="1" applyAlignment="1">
      <alignment horizontal="center" vertical="center" wrapText="1"/>
      <protection/>
    </xf>
    <xf numFmtId="164" fontId="24" fillId="13" borderId="1" xfId="22" applyFont="1" applyFill="1" applyBorder="1" applyAlignment="1">
      <alignment horizontal="center" vertical="center" wrapText="1"/>
      <protection/>
    </xf>
    <xf numFmtId="164" fontId="24" fillId="13" borderId="2" xfId="22" applyFont="1" applyFill="1" applyBorder="1" applyAlignment="1">
      <alignment horizontal="center" vertical="center" wrapText="1"/>
      <protection/>
    </xf>
    <xf numFmtId="164" fontId="24" fillId="13" borderId="3" xfId="22" applyFont="1" applyFill="1" applyBorder="1" applyAlignment="1">
      <alignment horizontal="center" vertical="center" wrapText="1"/>
      <protection/>
    </xf>
    <xf numFmtId="164" fontId="24" fillId="13" borderId="4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 wrapText="1"/>
      <protection/>
    </xf>
    <xf numFmtId="164" fontId="23" fillId="7" borderId="2" xfId="22" applyFont="1" applyFill="1" applyBorder="1" applyAlignment="1">
      <alignment horizontal="center" vertical="center" wrapText="1"/>
      <protection/>
    </xf>
    <xf numFmtId="164" fontId="23" fillId="7" borderId="3" xfId="22" applyFont="1" applyFill="1" applyBorder="1" applyAlignment="1">
      <alignment horizontal="center" vertical="center" wrapText="1"/>
      <protection/>
    </xf>
    <xf numFmtId="164" fontId="23" fillId="7" borderId="8" xfId="22" applyFont="1" applyFill="1" applyBorder="1" applyAlignment="1">
      <alignment horizontal="center" vertical="center" wrapText="1"/>
      <protection/>
    </xf>
    <xf numFmtId="164" fontId="23" fillId="7" borderId="16" xfId="22" applyFont="1" applyFill="1" applyBorder="1" applyAlignment="1">
      <alignment horizontal="center" vertical="center" wrapText="1"/>
      <protection/>
    </xf>
    <xf numFmtId="164" fontId="23" fillId="7" borderId="36" xfId="22" applyFont="1" applyFill="1" applyBorder="1" applyAlignment="1">
      <alignment horizontal="center" vertical="center" wrapText="1"/>
      <protection/>
    </xf>
    <xf numFmtId="164" fontId="24" fillId="13" borderId="8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/>
      <protection/>
    </xf>
    <xf numFmtId="164" fontId="23" fillId="7" borderId="2" xfId="22" applyFont="1" applyFill="1" applyBorder="1" applyAlignment="1">
      <alignment horizontal="center" vertical="center"/>
      <protection/>
    </xf>
    <xf numFmtId="164" fontId="23" fillId="7" borderId="3" xfId="22" applyFont="1" applyFill="1" applyBorder="1" applyAlignment="1">
      <alignment horizontal="center" vertical="center"/>
      <protection/>
    </xf>
    <xf numFmtId="164" fontId="23" fillId="7" borderId="8" xfId="22" applyFont="1" applyFill="1" applyBorder="1" applyAlignment="1">
      <alignment horizontal="center" vertical="center"/>
      <protection/>
    </xf>
    <xf numFmtId="164" fontId="23" fillId="7" borderId="16" xfId="22" applyFont="1" applyFill="1" applyBorder="1" applyAlignment="1">
      <alignment horizontal="center" vertical="center"/>
      <protection/>
    </xf>
    <xf numFmtId="164" fontId="23" fillId="7" borderId="36" xfId="22" applyFont="1" applyFill="1" applyBorder="1" applyAlignment="1">
      <alignment horizontal="center" vertical="center"/>
      <protection/>
    </xf>
    <xf numFmtId="164" fontId="11" fillId="3" borderId="1" xfId="22" applyFont="1" applyFill="1" applyBorder="1" applyAlignment="1">
      <alignment horizontal="center" vertical="center" wrapText="1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4" fontId="11" fillId="3" borderId="3" xfId="22" applyFont="1" applyFill="1" applyBorder="1" applyAlignment="1">
      <alignment horizontal="center" vertical="center" wrapText="1"/>
      <protection/>
    </xf>
    <xf numFmtId="164" fontId="22" fillId="0" borderId="47" xfId="22" applyFont="1" applyBorder="1" applyAlignment="1">
      <alignment horizontal="center" vertical="center" wrapText="1"/>
      <protection/>
    </xf>
    <xf numFmtId="164" fontId="24" fillId="13" borderId="34" xfId="22" applyFont="1" applyFill="1" applyBorder="1" applyAlignment="1">
      <alignment horizontal="center" vertical="center" wrapText="1"/>
      <protection/>
    </xf>
    <xf numFmtId="164" fontId="24" fillId="13" borderId="19" xfId="22" applyFont="1" applyFill="1" applyBorder="1" applyAlignment="1">
      <alignment horizontal="center" vertical="center" wrapText="1"/>
      <protection/>
    </xf>
    <xf numFmtId="164" fontId="24" fillId="13" borderId="31" xfId="22" applyFont="1" applyFill="1" applyBorder="1" applyAlignment="1">
      <alignment horizontal="center" vertical="center" wrapText="1"/>
      <protection/>
    </xf>
    <xf numFmtId="164" fontId="27" fillId="13" borderId="38" xfId="22" applyFont="1" applyFill="1" applyBorder="1" applyAlignment="1">
      <alignment horizontal="center" vertical="center" wrapText="1"/>
      <protection/>
    </xf>
    <xf numFmtId="164" fontId="27" fillId="13" borderId="39" xfId="22" applyFont="1" applyFill="1" applyBorder="1" applyAlignment="1">
      <alignment horizontal="center" vertical="center" wrapText="1"/>
      <protection/>
    </xf>
    <xf numFmtId="164" fontId="25" fillId="10" borderId="34" xfId="22" applyFont="1" applyFill="1" applyBorder="1" applyAlignment="1">
      <alignment horizontal="center" vertical="center" wrapText="1"/>
      <protection/>
    </xf>
    <xf numFmtId="164" fontId="25" fillId="10" borderId="4" xfId="22" applyFont="1" applyFill="1" applyBorder="1" applyAlignment="1">
      <alignment horizontal="center" vertical="center" wrapText="1"/>
      <protection/>
    </xf>
    <xf numFmtId="164" fontId="25" fillId="10" borderId="8" xfId="22" applyFont="1" applyFill="1" applyBorder="1" applyAlignment="1">
      <alignment horizontal="center" vertical="center" wrapText="1"/>
      <protection/>
    </xf>
    <xf numFmtId="164" fontId="26" fillId="10" borderId="34" xfId="22" applyFont="1" applyFill="1" applyBorder="1" applyAlignment="1">
      <alignment horizontal="center" vertical="center" wrapText="1"/>
      <protection/>
    </xf>
    <xf numFmtId="164" fontId="26" fillId="10" borderId="4" xfId="22" applyFont="1" applyFill="1" applyBorder="1" applyAlignment="1">
      <alignment horizontal="center" vertical="center" wrapText="1"/>
      <protection/>
    </xf>
    <xf numFmtId="164" fontId="26" fillId="10" borderId="8" xfId="22" applyFont="1" applyFill="1" applyBorder="1" applyAlignment="1">
      <alignment horizontal="center" vertical="center" wrapText="1"/>
      <protection/>
    </xf>
    <xf numFmtId="164" fontId="38" fillId="10" borderId="32" xfId="22" applyFont="1" applyFill="1" applyBorder="1" applyAlignment="1">
      <alignment horizontal="center" vertical="center" wrapText="1"/>
      <protection/>
    </xf>
    <xf numFmtId="164" fontId="38" fillId="10" borderId="33" xfId="22" applyFont="1" applyFill="1" applyBorder="1" applyAlignment="1">
      <alignment horizontal="center" vertical="center" wrapText="1"/>
      <protection/>
    </xf>
    <xf numFmtId="164" fontId="38" fillId="10" borderId="27" xfId="22" applyFont="1" applyFill="1" applyBorder="1" applyAlignment="1">
      <alignment horizontal="center" vertical="center" wrapText="1"/>
      <protection/>
    </xf>
    <xf numFmtId="164" fontId="22" fillId="10" borderId="31" xfId="22" applyFont="1" applyFill="1" applyBorder="1" applyAlignment="1">
      <alignment horizontal="center" vertical="center" wrapText="1"/>
      <protection/>
    </xf>
    <xf numFmtId="164" fontId="22" fillId="10" borderId="5" xfId="22" applyFont="1" applyFill="1" applyBorder="1" applyAlignment="1">
      <alignment horizontal="center" vertical="center" wrapText="1"/>
      <protection/>
    </xf>
    <xf numFmtId="164" fontId="22" fillId="10" borderId="36" xfId="22" applyFont="1" applyFill="1" applyBorder="1" applyAlignment="1">
      <alignment horizontal="center" vertical="center" wrapText="1"/>
      <protection/>
    </xf>
    <xf numFmtId="164" fontId="26" fillId="0" borderId="18" xfId="22" applyFont="1" applyFill="1" applyBorder="1" applyAlignment="1">
      <alignment horizontal="center" vertical="center" wrapText="1"/>
      <protection/>
    </xf>
    <xf numFmtId="164" fontId="26" fillId="0" borderId="21" xfId="22" applyFont="1" applyFill="1" applyBorder="1" applyAlignment="1">
      <alignment horizontal="center" vertical="center" wrapText="1"/>
      <protection/>
    </xf>
    <xf numFmtId="164" fontId="26" fillId="0" borderId="48" xfId="22" applyFont="1" applyFill="1" applyBorder="1" applyAlignment="1">
      <alignment horizontal="center" vertical="center" wrapText="1"/>
      <protection/>
    </xf>
    <xf numFmtId="164" fontId="22" fillId="0" borderId="37" xfId="22" applyFont="1" applyFill="1" applyBorder="1" applyAlignment="1">
      <alignment horizontal="center" vertical="center" wrapText="1"/>
      <protection/>
    </xf>
    <xf numFmtId="164" fontId="16" fillId="10" borderId="17" xfId="22" applyFont="1" applyFill="1" applyBorder="1" applyAlignment="1">
      <alignment horizontal="center" vertical="center"/>
      <protection/>
    </xf>
    <xf numFmtId="164" fontId="16" fillId="10" borderId="19" xfId="22" applyFont="1" applyFill="1" applyBorder="1" applyAlignment="1">
      <alignment horizontal="center" vertical="center"/>
      <protection/>
    </xf>
    <xf numFmtId="164" fontId="16" fillId="10" borderId="20" xfId="22" applyFont="1" applyFill="1" applyBorder="1" applyAlignment="1">
      <alignment horizontal="center" vertical="center"/>
      <protection/>
    </xf>
    <xf numFmtId="164" fontId="31" fillId="3" borderId="26" xfId="22" applyFont="1" applyFill="1" applyBorder="1" applyAlignment="1">
      <alignment horizontal="center" vertical="center"/>
      <protection/>
    </xf>
    <xf numFmtId="164" fontId="31" fillId="3" borderId="0" xfId="22" applyFont="1" applyFill="1" applyBorder="1" applyAlignment="1">
      <alignment horizontal="center" vertical="center"/>
      <protection/>
    </xf>
    <xf numFmtId="164" fontId="31" fillId="3" borderId="22" xfId="22" applyFont="1" applyFill="1" applyBorder="1" applyAlignment="1">
      <alignment horizontal="center" vertical="center"/>
      <protection/>
    </xf>
    <xf numFmtId="164" fontId="31" fillId="10" borderId="26" xfId="22" applyFont="1" applyFill="1" applyBorder="1" applyAlignment="1">
      <alignment horizontal="center" vertical="center"/>
      <protection/>
    </xf>
    <xf numFmtId="164" fontId="31" fillId="10" borderId="0" xfId="22" applyFont="1" applyFill="1" applyBorder="1" applyAlignment="1">
      <alignment horizontal="center" vertical="center"/>
      <protection/>
    </xf>
    <xf numFmtId="164" fontId="31" fillId="10" borderId="22" xfId="22" applyFont="1" applyFill="1" applyBorder="1" applyAlignment="1">
      <alignment horizontal="center" vertical="center"/>
      <protection/>
    </xf>
    <xf numFmtId="164" fontId="26" fillId="0" borderId="28" xfId="22" applyFont="1" applyFill="1" applyBorder="1" applyAlignment="1">
      <alignment horizontal="center" vertical="center" wrapText="1"/>
      <protection/>
    </xf>
    <xf numFmtId="164" fontId="26" fillId="0" borderId="29" xfId="22" applyFont="1" applyFill="1" applyBorder="1" applyAlignment="1">
      <alignment horizontal="center" vertical="center" wrapText="1"/>
      <protection/>
    </xf>
    <xf numFmtId="164" fontId="26" fillId="0" borderId="30" xfId="22" applyFont="1" applyFill="1" applyBorder="1" applyAlignment="1">
      <alignment horizontal="center" vertical="center" wrapText="1"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26" fillId="0" borderId="20" xfId="22" applyFont="1" applyFill="1" applyBorder="1" applyAlignment="1">
      <alignment horizontal="center" vertical="center" wrapText="1"/>
      <protection/>
    </xf>
    <xf numFmtId="164" fontId="26" fillId="0" borderId="22" xfId="22" applyFont="1" applyFill="1" applyBorder="1" applyAlignment="1">
      <alignment horizontal="center" vertical="center" wrapText="1"/>
      <protection/>
    </xf>
    <xf numFmtId="164" fontId="26" fillId="0" borderId="35" xfId="22" applyFont="1" applyFill="1" applyBorder="1" applyAlignment="1">
      <alignment horizontal="center" vertical="center" wrapText="1"/>
      <protection/>
    </xf>
    <xf numFmtId="164" fontId="22" fillId="4" borderId="38" xfId="22" applyFont="1" applyFill="1" applyBorder="1" applyAlignment="1">
      <alignment horizontal="center" vertical="center" wrapText="1"/>
      <protection/>
    </xf>
    <xf numFmtId="164" fontId="22" fillId="4" borderId="39" xfId="22" applyFont="1" applyFill="1" applyBorder="1" applyAlignment="1">
      <alignment horizontal="center" vertical="center" wrapText="1"/>
      <protection/>
    </xf>
    <xf numFmtId="164" fontId="22" fillId="4" borderId="43" xfId="22" applyFont="1" applyFill="1" applyBorder="1" applyAlignment="1">
      <alignment horizontal="center" vertical="center" wrapText="1"/>
      <protection/>
    </xf>
    <xf numFmtId="164" fontId="29" fillId="10" borderId="26" xfId="22" applyFont="1" applyFill="1" applyBorder="1" applyAlignment="1">
      <alignment horizontal="center" vertical="center"/>
      <protection/>
    </xf>
    <xf numFmtId="164" fontId="29" fillId="10" borderId="0" xfId="22" applyFont="1" applyFill="1" applyBorder="1" applyAlignment="1">
      <alignment horizontal="center" vertical="center"/>
      <protection/>
    </xf>
    <xf numFmtId="164" fontId="29" fillId="10" borderId="22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17" fillId="10" borderId="26" xfId="22" applyFont="1" applyFill="1" applyBorder="1" applyAlignment="1">
      <alignment horizontal="center" vertical="center"/>
      <protection/>
    </xf>
    <xf numFmtId="164" fontId="17" fillId="10" borderId="0" xfId="22" applyFont="1" applyFill="1" applyBorder="1" applyAlignment="1">
      <alignment horizontal="center" vertical="center"/>
      <protection/>
    </xf>
    <xf numFmtId="164" fontId="17" fillId="10" borderId="22" xfId="22" applyFont="1" applyFill="1" applyBorder="1" applyAlignment="1">
      <alignment horizontal="center" vertical="center"/>
      <protection/>
    </xf>
    <xf numFmtId="164" fontId="30" fillId="10" borderId="26" xfId="22" applyFont="1" applyFill="1" applyBorder="1" applyAlignment="1">
      <alignment horizontal="center" vertical="center"/>
      <protection/>
    </xf>
    <xf numFmtId="164" fontId="30" fillId="10" borderId="0" xfId="22" applyFont="1" applyFill="1" applyBorder="1" applyAlignment="1">
      <alignment horizontal="center" vertical="center"/>
      <protection/>
    </xf>
    <xf numFmtId="164" fontId="30" fillId="10" borderId="22" xfId="22" applyFont="1" applyFill="1" applyBorder="1" applyAlignment="1">
      <alignment horizontal="center" vertical="center"/>
      <protection/>
    </xf>
    <xf numFmtId="164" fontId="15" fillId="3" borderId="0" xfId="22" applyFont="1" applyFill="1" applyBorder="1" applyAlignment="1">
      <alignment horizontal="center" vertical="center"/>
      <protection/>
    </xf>
    <xf numFmtId="164" fontId="15" fillId="10" borderId="26" xfId="22" applyFont="1" applyFill="1" applyBorder="1" applyAlignment="1">
      <alignment horizontal="center" vertical="center"/>
      <protection/>
    </xf>
    <xf numFmtId="164" fontId="15" fillId="10" borderId="0" xfId="22" applyFont="1" applyFill="1" applyBorder="1" applyAlignment="1">
      <alignment horizontal="center" vertical="center"/>
      <protection/>
    </xf>
    <xf numFmtId="164" fontId="15" fillId="10" borderId="22" xfId="22" applyFont="1" applyFill="1" applyBorder="1" applyAlignment="1">
      <alignment horizontal="center" vertical="center"/>
      <protection/>
    </xf>
    <xf numFmtId="164" fontId="18" fillId="10" borderId="41" xfId="22" applyFont="1" applyFill="1" applyBorder="1" applyAlignment="1">
      <alignment horizontal="center" vertical="center"/>
      <protection/>
    </xf>
    <xf numFmtId="164" fontId="18" fillId="10" borderId="16" xfId="22" applyFont="1" applyFill="1" applyBorder="1" applyAlignment="1">
      <alignment horizontal="center" vertical="center"/>
      <protection/>
    </xf>
    <xf numFmtId="164" fontId="18" fillId="10" borderId="24" xfId="22" applyFont="1" applyFill="1" applyBorder="1" applyAlignment="1">
      <alignment horizontal="center" vertical="center"/>
      <protection/>
    </xf>
    <xf numFmtId="164" fontId="15" fillId="10" borderId="41" xfId="22" applyFont="1" applyFill="1" applyBorder="1" applyAlignment="1">
      <alignment horizontal="center" vertical="center"/>
      <protection/>
    </xf>
    <xf numFmtId="164" fontId="15" fillId="10" borderId="16" xfId="22" applyFont="1" applyFill="1" applyBorder="1" applyAlignment="1">
      <alignment horizontal="center" vertical="center"/>
      <protection/>
    </xf>
    <xf numFmtId="164" fontId="15" fillId="10" borderId="24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right" vertical="center"/>
      <protection/>
    </xf>
    <xf numFmtId="164" fontId="14" fillId="8" borderId="22" xfId="22" applyFont="1" applyFill="1" applyBorder="1" applyAlignment="1">
      <alignment horizontal="right"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center" vertical="center"/>
      <protection/>
    </xf>
    <xf numFmtId="164" fontId="14" fillId="8" borderId="0" xfId="22" applyFont="1" applyFill="1" applyBorder="1" applyAlignment="1">
      <alignment horizontal="center" vertical="center"/>
      <protection/>
    </xf>
    <xf numFmtId="164" fontId="14" fillId="8" borderId="5" xfId="22" applyFont="1" applyFill="1" applyBorder="1" applyAlignment="1">
      <alignment horizontal="center" vertical="center"/>
      <protection/>
    </xf>
    <xf numFmtId="164" fontId="40" fillId="0" borderId="47" xfId="22" applyFont="1" applyBorder="1" applyAlignment="1">
      <alignment horizontal="center" vertical="center" wrapText="1"/>
      <protection/>
    </xf>
    <xf numFmtId="164" fontId="33" fillId="15" borderId="38" xfId="22" applyFont="1" applyFill="1" applyBorder="1" applyAlignment="1">
      <alignment horizontal="center" vertical="center" wrapText="1"/>
      <protection/>
    </xf>
    <xf numFmtId="164" fontId="33" fillId="15" borderId="39" xfId="22" applyFont="1" applyFill="1" applyBorder="1" applyAlignment="1">
      <alignment horizontal="center" vertical="center" wrapText="1"/>
      <protection/>
    </xf>
    <xf numFmtId="164" fontId="33" fillId="15" borderId="12" xfId="22" applyFont="1" applyFill="1" applyBorder="1" applyAlignment="1">
      <alignment horizontal="center" vertical="center" wrapText="1"/>
      <protection/>
    </xf>
    <xf numFmtId="164" fontId="24" fillId="5" borderId="38" xfId="22" applyFont="1" applyFill="1" applyBorder="1" applyAlignment="1">
      <alignment horizontal="center" vertical="center" wrapText="1"/>
      <protection/>
    </xf>
    <xf numFmtId="164" fontId="24" fillId="5" borderId="12" xfId="22" applyFont="1" applyFill="1" applyBorder="1" applyAlignment="1">
      <alignment horizontal="center" vertical="center" wrapText="1"/>
      <protection/>
    </xf>
    <xf numFmtId="164" fontId="27" fillId="13" borderId="34" xfId="22" applyFont="1" applyFill="1" applyBorder="1" applyAlignment="1">
      <alignment horizontal="center" vertical="center"/>
      <protection/>
    </xf>
    <xf numFmtId="164" fontId="27" fillId="13" borderId="19" xfId="22" applyFont="1" applyFill="1" applyBorder="1" applyAlignment="1">
      <alignment horizontal="center" vertical="center"/>
      <protection/>
    </xf>
    <xf numFmtId="164" fontId="27" fillId="13" borderId="31" xfId="22" applyFont="1" applyFill="1" applyBorder="1" applyAlignment="1">
      <alignment horizontal="center" vertical="center"/>
      <protection/>
    </xf>
    <xf numFmtId="164" fontId="27" fillId="13" borderId="4" xfId="22" applyFont="1" applyFill="1" applyBorder="1" applyAlignment="1">
      <alignment horizontal="center" vertical="center"/>
      <protection/>
    </xf>
    <xf numFmtId="164" fontId="27" fillId="13" borderId="0" xfId="22" applyFont="1" applyFill="1" applyBorder="1" applyAlignment="1">
      <alignment horizontal="center" vertical="center"/>
      <protection/>
    </xf>
    <xf numFmtId="164" fontId="27" fillId="13" borderId="5" xfId="22" applyFont="1" applyFill="1" applyBorder="1" applyAlignment="1">
      <alignment horizontal="center" vertical="center"/>
      <protection/>
    </xf>
    <xf numFmtId="164" fontId="27" fillId="13" borderId="8" xfId="22" applyFont="1" applyFill="1" applyBorder="1" applyAlignment="1">
      <alignment horizontal="center" vertical="center"/>
      <protection/>
    </xf>
    <xf numFmtId="164" fontId="27" fillId="13" borderId="16" xfId="22" applyFont="1" applyFill="1" applyBorder="1" applyAlignment="1">
      <alignment horizontal="center" vertical="center"/>
      <protection/>
    </xf>
    <xf numFmtId="164" fontId="27" fillId="13" borderId="36" xfId="22" applyFont="1" applyFill="1" applyBorder="1" applyAlignment="1">
      <alignment horizontal="center" vertical="center"/>
      <protection/>
    </xf>
    <xf numFmtId="164" fontId="23" fillId="2" borderId="38" xfId="22" applyFont="1" applyFill="1" applyBorder="1" applyAlignment="1">
      <alignment horizontal="center" vertical="center" wrapText="1"/>
      <protection/>
    </xf>
    <xf numFmtId="164" fontId="23" fillId="2" borderId="39" xfId="22" applyFont="1" applyFill="1" applyBorder="1" applyAlignment="1">
      <alignment horizontal="center" vertical="center" wrapText="1"/>
      <protection/>
    </xf>
    <xf numFmtId="164" fontId="23" fillId="2" borderId="12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3"/>
  <sheetViews>
    <sheetView zoomScale="50" zoomScaleNormal="50" workbookViewId="0" topLeftCell="A11">
      <selection activeCell="X14" sqref="X14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69921875" style="51" customWidth="1"/>
    <col min="4" max="4" width="10.19921875" style="51" customWidth="1"/>
    <col min="5" max="23" width="9.09765625" style="51" customWidth="1"/>
    <col min="24" max="16384" width="8.8984375" style="51" customWidth="1"/>
  </cols>
  <sheetData>
    <row r="1" s="38" customFormat="1" ht="5.25" customHeight="1" thickBot="1"/>
    <row r="2" spans="2:23" s="38" customFormat="1" ht="29.25" customHeight="1">
      <c r="B2" s="306" t="s">
        <v>118</v>
      </c>
      <c r="C2" s="39" t="s">
        <v>26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8" customFormat="1" ht="31.5" customHeight="1">
      <c r="B3" s="307"/>
      <c r="C3" s="43" t="s">
        <v>119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6"/>
    </row>
    <row r="4" spans="2:23" s="38" customFormat="1" ht="31.5" customHeight="1">
      <c r="B4" s="307"/>
      <c r="C4" s="43" t="s">
        <v>120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5"/>
      <c r="W4" s="46"/>
    </row>
    <row r="5" spans="2:23" s="38" customFormat="1" ht="20.25" customHeight="1" thickBot="1">
      <c r="B5" s="307"/>
      <c r="C5" s="4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5</v>
      </c>
      <c r="N5" s="47"/>
      <c r="O5" s="47"/>
      <c r="P5" s="47"/>
      <c r="Q5" s="47"/>
      <c r="R5" s="47"/>
      <c r="S5" s="47"/>
      <c r="T5" s="47" t="s">
        <v>122</v>
      </c>
      <c r="U5" s="47"/>
      <c r="V5" s="45"/>
      <c r="W5" s="46"/>
    </row>
    <row r="6" spans="2:23" ht="21.75" customHeight="1" thickBot="1">
      <c r="B6" s="49" t="s">
        <v>5</v>
      </c>
      <c r="C6" s="50" t="s">
        <v>123</v>
      </c>
      <c r="D6" s="357" t="s">
        <v>124</v>
      </c>
      <c r="E6" s="358"/>
      <c r="F6" s="358"/>
      <c r="G6" s="359"/>
      <c r="H6" s="338" t="s">
        <v>125</v>
      </c>
      <c r="I6" s="338"/>
      <c r="J6" s="338"/>
      <c r="K6" s="338"/>
      <c r="L6" s="337" t="s">
        <v>126</v>
      </c>
      <c r="M6" s="338"/>
      <c r="N6" s="338"/>
      <c r="O6" s="339"/>
      <c r="P6" s="337" t="s">
        <v>127</v>
      </c>
      <c r="Q6" s="338"/>
      <c r="R6" s="338"/>
      <c r="S6" s="339"/>
      <c r="T6" s="337" t="s">
        <v>128</v>
      </c>
      <c r="U6" s="338"/>
      <c r="V6" s="338"/>
      <c r="W6" s="339"/>
    </row>
    <row r="7" spans="2:23" ht="31.5" customHeight="1">
      <c r="B7" s="52" t="s">
        <v>129</v>
      </c>
      <c r="C7" s="319"/>
      <c r="D7" s="340" t="s">
        <v>130</v>
      </c>
      <c r="E7" s="341"/>
      <c r="F7" s="341"/>
      <c r="G7" s="342"/>
      <c r="H7" s="344"/>
      <c r="I7" s="345"/>
      <c r="J7" s="345"/>
      <c r="K7" s="346"/>
      <c r="L7" s="345"/>
      <c r="M7" s="345"/>
      <c r="N7" s="345"/>
      <c r="O7" s="346"/>
      <c r="P7" s="340" t="s">
        <v>130</v>
      </c>
      <c r="Q7" s="341"/>
      <c r="R7" s="341"/>
      <c r="S7" s="342"/>
      <c r="T7" s="351" t="s">
        <v>122</v>
      </c>
      <c r="U7" s="352"/>
      <c r="V7" s="352"/>
      <c r="W7" s="353"/>
    </row>
    <row r="8" spans="2:23" ht="31.5" customHeight="1" thickBot="1">
      <c r="B8" s="52" t="s">
        <v>131</v>
      </c>
      <c r="C8" s="320"/>
      <c r="D8" s="343"/>
      <c r="E8" s="293"/>
      <c r="F8" s="293"/>
      <c r="G8" s="294"/>
      <c r="H8" s="347"/>
      <c r="I8" s="348"/>
      <c r="J8" s="348"/>
      <c r="K8" s="349"/>
      <c r="L8" s="348"/>
      <c r="M8" s="348"/>
      <c r="N8" s="348"/>
      <c r="O8" s="349"/>
      <c r="P8" s="350"/>
      <c r="Q8" s="295"/>
      <c r="R8" s="295"/>
      <c r="S8" s="296"/>
      <c r="T8" s="354"/>
      <c r="U8" s="355"/>
      <c r="V8" s="355"/>
      <c r="W8" s="356"/>
    </row>
    <row r="9" spans="2:23" ht="31.5" customHeight="1">
      <c r="B9" s="53" t="s">
        <v>132</v>
      </c>
      <c r="C9" s="320"/>
      <c r="D9" s="322" t="s">
        <v>133</v>
      </c>
      <c r="E9" s="323"/>
      <c r="F9" s="324"/>
      <c r="G9" s="331" t="s">
        <v>134</v>
      </c>
      <c r="H9" s="282" t="s">
        <v>135</v>
      </c>
      <c r="I9" s="283" t="s">
        <v>136</v>
      </c>
      <c r="J9" s="286" t="s">
        <v>137</v>
      </c>
      <c r="K9" s="257" t="s">
        <v>138</v>
      </c>
      <c r="L9" s="282" t="s">
        <v>135</v>
      </c>
      <c r="M9" s="283" t="s">
        <v>136</v>
      </c>
      <c r="N9" s="286" t="s">
        <v>137</v>
      </c>
      <c r="O9" s="360" t="s">
        <v>138</v>
      </c>
      <c r="P9" s="282" t="s">
        <v>135</v>
      </c>
      <c r="Q9" s="283" t="s">
        <v>136</v>
      </c>
      <c r="R9" s="286" t="s">
        <v>137</v>
      </c>
      <c r="S9" s="360" t="s">
        <v>138</v>
      </c>
      <c r="T9" s="361" t="s">
        <v>139</v>
      </c>
      <c r="U9" s="362"/>
      <c r="V9" s="362"/>
      <c r="W9" s="363"/>
    </row>
    <row r="10" spans="2:23" ht="31.5" customHeight="1">
      <c r="B10" s="53" t="s">
        <v>140</v>
      </c>
      <c r="C10" s="320"/>
      <c r="D10" s="325"/>
      <c r="E10" s="326"/>
      <c r="F10" s="327"/>
      <c r="G10" s="332"/>
      <c r="H10" s="282"/>
      <c r="I10" s="284"/>
      <c r="J10" s="287"/>
      <c r="K10" s="289"/>
      <c r="L10" s="282"/>
      <c r="M10" s="284"/>
      <c r="N10" s="287"/>
      <c r="O10" s="360"/>
      <c r="P10" s="282"/>
      <c r="Q10" s="284"/>
      <c r="R10" s="287"/>
      <c r="S10" s="360"/>
      <c r="T10" s="343"/>
      <c r="U10" s="293"/>
      <c r="V10" s="293"/>
      <c r="W10" s="294"/>
    </row>
    <row r="11" spans="2:23" ht="31.5" customHeight="1">
      <c r="B11" s="53" t="s">
        <v>141</v>
      </c>
      <c r="C11" s="320"/>
      <c r="D11" s="325"/>
      <c r="E11" s="326"/>
      <c r="F11" s="327"/>
      <c r="G11" s="332"/>
      <c r="H11" s="282"/>
      <c r="I11" s="284"/>
      <c r="J11" s="287"/>
      <c r="K11" s="289"/>
      <c r="L11" s="282"/>
      <c r="M11" s="284"/>
      <c r="N11" s="287"/>
      <c r="O11" s="360"/>
      <c r="P11" s="282"/>
      <c r="Q11" s="284"/>
      <c r="R11" s="287"/>
      <c r="S11" s="360"/>
      <c r="T11" s="343"/>
      <c r="U11" s="293"/>
      <c r="V11" s="293"/>
      <c r="W11" s="294"/>
    </row>
    <row r="12" spans="2:23" ht="31.5" customHeight="1">
      <c r="B12" s="53" t="s">
        <v>142</v>
      </c>
      <c r="C12" s="320"/>
      <c r="D12" s="325"/>
      <c r="E12" s="326"/>
      <c r="F12" s="327"/>
      <c r="G12" s="332"/>
      <c r="H12" s="282"/>
      <c r="I12" s="285"/>
      <c r="J12" s="288"/>
      <c r="K12" s="290"/>
      <c r="L12" s="282"/>
      <c r="M12" s="285"/>
      <c r="N12" s="288"/>
      <c r="O12" s="360"/>
      <c r="P12" s="282"/>
      <c r="Q12" s="285"/>
      <c r="R12" s="288"/>
      <c r="S12" s="360"/>
      <c r="T12" s="350"/>
      <c r="U12" s="295"/>
      <c r="V12" s="295"/>
      <c r="W12" s="296"/>
    </row>
    <row r="13" spans="2:23" ht="31.5" customHeight="1" thickBot="1">
      <c r="B13" s="54" t="s">
        <v>143</v>
      </c>
      <c r="C13" s="320"/>
      <c r="D13" s="328"/>
      <c r="E13" s="329"/>
      <c r="F13" s="330"/>
      <c r="G13" s="333"/>
      <c r="H13" s="266" t="s">
        <v>144</v>
      </c>
      <c r="I13" s="267"/>
      <c r="J13" s="267"/>
      <c r="K13" s="268"/>
      <c r="L13" s="267" t="s">
        <v>144</v>
      </c>
      <c r="M13" s="267"/>
      <c r="N13" s="267"/>
      <c r="O13" s="268"/>
      <c r="P13" s="266" t="s">
        <v>144</v>
      </c>
      <c r="Q13" s="267"/>
      <c r="R13" s="267"/>
      <c r="S13" s="268"/>
      <c r="T13" s="266" t="s">
        <v>144</v>
      </c>
      <c r="U13" s="267"/>
      <c r="V13" s="267"/>
      <c r="W13" s="268"/>
    </row>
    <row r="14" spans="2:23" ht="31.5" customHeight="1" thickBot="1">
      <c r="B14" s="55" t="s">
        <v>145</v>
      </c>
      <c r="C14" s="320"/>
      <c r="D14" s="308" t="s">
        <v>144</v>
      </c>
      <c r="E14" s="309"/>
      <c r="F14" s="309"/>
      <c r="G14" s="310"/>
      <c r="H14" s="291" t="s">
        <v>146</v>
      </c>
      <c r="I14" s="292" t="s">
        <v>136</v>
      </c>
      <c r="J14" s="297" t="s">
        <v>137</v>
      </c>
      <c r="K14" s="304" t="s">
        <v>138</v>
      </c>
      <c r="L14" s="293" t="s">
        <v>147</v>
      </c>
      <c r="M14" s="293"/>
      <c r="N14" s="293"/>
      <c r="O14" s="294"/>
      <c r="P14" s="298" t="s">
        <v>148</v>
      </c>
      <c r="Q14" s="299"/>
      <c r="R14" s="292" t="s">
        <v>136</v>
      </c>
      <c r="S14" s="360" t="s">
        <v>138</v>
      </c>
      <c r="T14" s="343" t="s">
        <v>139</v>
      </c>
      <c r="U14" s="293"/>
      <c r="V14" s="293"/>
      <c r="W14" s="294"/>
    </row>
    <row r="15" spans="2:23" ht="31.5" customHeight="1">
      <c r="B15" s="55" t="s">
        <v>149</v>
      </c>
      <c r="C15" s="320"/>
      <c r="D15" s="311" t="s">
        <v>150</v>
      </c>
      <c r="E15" s="312"/>
      <c r="F15" s="313"/>
      <c r="G15" s="317" t="s">
        <v>134</v>
      </c>
      <c r="H15" s="291"/>
      <c r="I15" s="292"/>
      <c r="J15" s="297"/>
      <c r="K15" s="305"/>
      <c r="L15" s="293"/>
      <c r="M15" s="293"/>
      <c r="N15" s="293"/>
      <c r="O15" s="294"/>
      <c r="P15" s="300"/>
      <c r="Q15" s="301"/>
      <c r="R15" s="292"/>
      <c r="S15" s="431"/>
      <c r="T15" s="343"/>
      <c r="U15" s="293"/>
      <c r="V15" s="293"/>
      <c r="W15" s="294"/>
    </row>
    <row r="16" spans="2:23" ht="31.5" customHeight="1" thickBot="1">
      <c r="B16" s="55" t="s">
        <v>151</v>
      </c>
      <c r="C16" s="320"/>
      <c r="D16" s="314"/>
      <c r="E16" s="315"/>
      <c r="F16" s="316"/>
      <c r="G16" s="318"/>
      <c r="H16" s="291"/>
      <c r="I16" s="292"/>
      <c r="J16" s="297"/>
      <c r="K16" s="305"/>
      <c r="L16" s="295"/>
      <c r="M16" s="295"/>
      <c r="N16" s="295"/>
      <c r="O16" s="296"/>
      <c r="P16" s="302"/>
      <c r="Q16" s="303"/>
      <c r="R16" s="292"/>
      <c r="S16" s="431"/>
      <c r="T16" s="350"/>
      <c r="U16" s="295"/>
      <c r="V16" s="295"/>
      <c r="W16" s="296"/>
    </row>
    <row r="17" spans="2:23" ht="31.5" customHeight="1" thickBot="1">
      <c r="B17" s="56" t="s">
        <v>152</v>
      </c>
      <c r="C17" s="321"/>
      <c r="D17" s="334" t="s">
        <v>153</v>
      </c>
      <c r="E17" s="335"/>
      <c r="F17" s="335"/>
      <c r="G17" s="336"/>
      <c r="H17" s="263" t="s">
        <v>153</v>
      </c>
      <c r="I17" s="264"/>
      <c r="J17" s="264"/>
      <c r="K17" s="265"/>
      <c r="L17" s="264" t="s">
        <v>153</v>
      </c>
      <c r="M17" s="264"/>
      <c r="N17" s="264"/>
      <c r="O17" s="265"/>
      <c r="P17" s="263" t="s">
        <v>153</v>
      </c>
      <c r="Q17" s="264"/>
      <c r="R17" s="264"/>
      <c r="S17" s="265"/>
      <c r="T17" s="269" t="s">
        <v>153</v>
      </c>
      <c r="U17" s="228"/>
      <c r="V17" s="228"/>
      <c r="W17" s="229"/>
    </row>
    <row r="18" spans="2:23" ht="15.75" customHeight="1">
      <c r="B18" s="435" t="s">
        <v>154</v>
      </c>
      <c r="C18" s="446" t="s">
        <v>155</v>
      </c>
      <c r="D18" s="361" t="s">
        <v>156</v>
      </c>
      <c r="E18" s="362"/>
      <c r="F18" s="362"/>
      <c r="G18" s="363"/>
      <c r="H18" s="231" t="s">
        <v>135</v>
      </c>
      <c r="I18" s="251" t="s">
        <v>136</v>
      </c>
      <c r="J18" s="254" t="s">
        <v>137</v>
      </c>
      <c r="K18" s="257" t="s">
        <v>138</v>
      </c>
      <c r="L18" s="279" t="s">
        <v>135</v>
      </c>
      <c r="M18" s="260" t="s">
        <v>136</v>
      </c>
      <c r="N18" s="254" t="s">
        <v>137</v>
      </c>
      <c r="O18" s="257" t="s">
        <v>138</v>
      </c>
      <c r="P18" s="279" t="s">
        <v>135</v>
      </c>
      <c r="Q18" s="260" t="s">
        <v>136</v>
      </c>
      <c r="R18" s="254" t="s">
        <v>137</v>
      </c>
      <c r="S18" s="257" t="s">
        <v>138</v>
      </c>
      <c r="T18" s="270" t="s">
        <v>133</v>
      </c>
      <c r="U18" s="271"/>
      <c r="V18" s="271"/>
      <c r="W18" s="272"/>
    </row>
    <row r="19" spans="2:23" ht="15.75" customHeight="1">
      <c r="B19" s="436"/>
      <c r="C19" s="447"/>
      <c r="D19" s="343"/>
      <c r="E19" s="293"/>
      <c r="F19" s="293"/>
      <c r="G19" s="294"/>
      <c r="H19" s="232"/>
      <c r="I19" s="252"/>
      <c r="J19" s="255"/>
      <c r="K19" s="258"/>
      <c r="L19" s="280"/>
      <c r="M19" s="261"/>
      <c r="N19" s="255"/>
      <c r="O19" s="258"/>
      <c r="P19" s="280"/>
      <c r="Q19" s="261"/>
      <c r="R19" s="255"/>
      <c r="S19" s="258"/>
      <c r="T19" s="273"/>
      <c r="U19" s="274"/>
      <c r="V19" s="274"/>
      <c r="W19" s="275"/>
    </row>
    <row r="20" spans="2:23" ht="15.75" customHeight="1">
      <c r="B20" s="435" t="s">
        <v>157</v>
      </c>
      <c r="C20" s="447"/>
      <c r="D20" s="343"/>
      <c r="E20" s="293"/>
      <c r="F20" s="293"/>
      <c r="G20" s="294"/>
      <c r="H20" s="232"/>
      <c r="I20" s="252"/>
      <c r="J20" s="255"/>
      <c r="K20" s="258"/>
      <c r="L20" s="280"/>
      <c r="M20" s="261"/>
      <c r="N20" s="255"/>
      <c r="O20" s="258"/>
      <c r="P20" s="280"/>
      <c r="Q20" s="261"/>
      <c r="R20" s="255"/>
      <c r="S20" s="258"/>
      <c r="T20" s="273"/>
      <c r="U20" s="274"/>
      <c r="V20" s="274"/>
      <c r="W20" s="275"/>
    </row>
    <row r="21" spans="2:23" ht="15.75" customHeight="1">
      <c r="B21" s="436"/>
      <c r="C21" s="447"/>
      <c r="D21" s="343"/>
      <c r="E21" s="293"/>
      <c r="F21" s="293"/>
      <c r="G21" s="294"/>
      <c r="H21" s="232"/>
      <c r="I21" s="252"/>
      <c r="J21" s="255"/>
      <c r="K21" s="258"/>
      <c r="L21" s="280"/>
      <c r="M21" s="261"/>
      <c r="N21" s="255"/>
      <c r="O21" s="258"/>
      <c r="P21" s="280"/>
      <c r="Q21" s="261"/>
      <c r="R21" s="255"/>
      <c r="S21" s="258"/>
      <c r="T21" s="273"/>
      <c r="U21" s="274"/>
      <c r="V21" s="274"/>
      <c r="W21" s="275"/>
    </row>
    <row r="22" spans="2:23" ht="15.75" customHeight="1">
      <c r="B22" s="55" t="s">
        <v>158</v>
      </c>
      <c r="C22" s="447"/>
      <c r="D22" s="350"/>
      <c r="E22" s="295"/>
      <c r="F22" s="295"/>
      <c r="G22" s="296"/>
      <c r="H22" s="232"/>
      <c r="I22" s="252"/>
      <c r="J22" s="255"/>
      <c r="K22" s="258"/>
      <c r="L22" s="280"/>
      <c r="M22" s="261"/>
      <c r="N22" s="255"/>
      <c r="O22" s="258"/>
      <c r="P22" s="280"/>
      <c r="Q22" s="261"/>
      <c r="R22" s="255"/>
      <c r="S22" s="258"/>
      <c r="T22" s="273"/>
      <c r="U22" s="274"/>
      <c r="V22" s="274"/>
      <c r="W22" s="275"/>
    </row>
    <row r="23" spans="2:23" ht="15.75" customHeight="1">
      <c r="B23" s="55" t="s">
        <v>159</v>
      </c>
      <c r="C23" s="447"/>
      <c r="D23" s="57" t="s">
        <v>144</v>
      </c>
      <c r="E23" s="58"/>
      <c r="F23" s="58"/>
      <c r="G23" s="59"/>
      <c r="H23" s="232"/>
      <c r="I23" s="252"/>
      <c r="J23" s="255"/>
      <c r="K23" s="258"/>
      <c r="L23" s="280"/>
      <c r="M23" s="261"/>
      <c r="N23" s="255"/>
      <c r="O23" s="258"/>
      <c r="P23" s="280"/>
      <c r="Q23" s="261"/>
      <c r="R23" s="255"/>
      <c r="S23" s="258"/>
      <c r="T23" s="273"/>
      <c r="U23" s="274"/>
      <c r="V23" s="274"/>
      <c r="W23" s="275"/>
    </row>
    <row r="24" spans="2:23" ht="15.75" customHeight="1">
      <c r="B24" s="435" t="s">
        <v>160</v>
      </c>
      <c r="C24" s="447"/>
      <c r="D24" s="437" t="s">
        <v>161</v>
      </c>
      <c r="E24" s="438"/>
      <c r="F24" s="438"/>
      <c r="G24" s="439"/>
      <c r="H24" s="232"/>
      <c r="I24" s="252"/>
      <c r="J24" s="255"/>
      <c r="K24" s="258"/>
      <c r="L24" s="280"/>
      <c r="M24" s="261"/>
      <c r="N24" s="255"/>
      <c r="O24" s="258"/>
      <c r="P24" s="280"/>
      <c r="Q24" s="261"/>
      <c r="R24" s="255"/>
      <c r="S24" s="258"/>
      <c r="T24" s="273"/>
      <c r="U24" s="274"/>
      <c r="V24" s="274"/>
      <c r="W24" s="275"/>
    </row>
    <row r="25" spans="2:23" ht="15.75" customHeight="1">
      <c r="B25" s="436"/>
      <c r="C25" s="447"/>
      <c r="D25" s="440"/>
      <c r="E25" s="441"/>
      <c r="F25" s="441"/>
      <c r="G25" s="442"/>
      <c r="H25" s="224"/>
      <c r="I25" s="253"/>
      <c r="J25" s="256"/>
      <c r="K25" s="259"/>
      <c r="L25" s="281"/>
      <c r="M25" s="262"/>
      <c r="N25" s="256"/>
      <c r="O25" s="259"/>
      <c r="P25" s="281"/>
      <c r="Q25" s="262"/>
      <c r="R25" s="256"/>
      <c r="S25" s="259"/>
      <c r="T25" s="273"/>
      <c r="U25" s="274"/>
      <c r="V25" s="274"/>
      <c r="W25" s="275"/>
    </row>
    <row r="26" spans="2:23" ht="15.75" customHeight="1">
      <c r="B26" s="55" t="s">
        <v>162</v>
      </c>
      <c r="C26" s="448"/>
      <c r="D26" s="443"/>
      <c r="E26" s="444"/>
      <c r="F26" s="444"/>
      <c r="G26" s="445"/>
      <c r="H26" s="245" t="s">
        <v>144</v>
      </c>
      <c r="I26" s="246"/>
      <c r="J26" s="246"/>
      <c r="K26" s="247"/>
      <c r="L26" s="245" t="s">
        <v>144</v>
      </c>
      <c r="M26" s="246"/>
      <c r="N26" s="246"/>
      <c r="O26" s="247"/>
      <c r="P26" s="245" t="s">
        <v>144</v>
      </c>
      <c r="Q26" s="246"/>
      <c r="R26" s="246"/>
      <c r="S26" s="247"/>
      <c r="T26" s="273"/>
      <c r="U26" s="274"/>
      <c r="V26" s="274"/>
      <c r="W26" s="275"/>
    </row>
    <row r="27" spans="2:23" ht="15.75" customHeight="1">
      <c r="B27" s="60" t="s">
        <v>163</v>
      </c>
      <c r="C27" s="432" t="s">
        <v>164</v>
      </c>
      <c r="D27" s="57" t="s">
        <v>144</v>
      </c>
      <c r="E27" s="58"/>
      <c r="F27" s="58"/>
      <c r="G27" s="59"/>
      <c r="H27" s="248"/>
      <c r="I27" s="249"/>
      <c r="J27" s="249"/>
      <c r="K27" s="250"/>
      <c r="L27" s="248"/>
      <c r="M27" s="249"/>
      <c r="N27" s="249"/>
      <c r="O27" s="250"/>
      <c r="P27" s="248"/>
      <c r="Q27" s="249"/>
      <c r="R27" s="249"/>
      <c r="S27" s="250"/>
      <c r="T27" s="273"/>
      <c r="U27" s="274"/>
      <c r="V27" s="274"/>
      <c r="W27" s="275"/>
    </row>
    <row r="28" spans="2:23" ht="31.5" customHeight="1">
      <c r="B28" s="55" t="s">
        <v>165</v>
      </c>
      <c r="C28" s="433"/>
      <c r="D28" s="366" t="s">
        <v>136</v>
      </c>
      <c r="E28" s="369" t="s">
        <v>137</v>
      </c>
      <c r="F28" s="372" t="s">
        <v>135</v>
      </c>
      <c r="G28" s="375" t="s">
        <v>138</v>
      </c>
      <c r="H28" s="231" t="s">
        <v>135</v>
      </c>
      <c r="I28" s="251" t="s">
        <v>136</v>
      </c>
      <c r="J28" s="254" t="s">
        <v>137</v>
      </c>
      <c r="K28" s="257" t="s">
        <v>138</v>
      </c>
      <c r="L28" s="279" t="s">
        <v>135</v>
      </c>
      <c r="M28" s="260" t="s">
        <v>136</v>
      </c>
      <c r="N28" s="254" t="s">
        <v>137</v>
      </c>
      <c r="O28" s="257" t="s">
        <v>138</v>
      </c>
      <c r="P28" s="231" t="s">
        <v>135</v>
      </c>
      <c r="Q28" s="251" t="s">
        <v>136</v>
      </c>
      <c r="R28" s="254" t="s">
        <v>137</v>
      </c>
      <c r="S28" s="257" t="s">
        <v>138</v>
      </c>
      <c r="T28" s="273"/>
      <c r="U28" s="274"/>
      <c r="V28" s="274"/>
      <c r="W28" s="275"/>
    </row>
    <row r="29" spans="2:23" ht="31.5" customHeight="1">
      <c r="B29" s="53" t="s">
        <v>166</v>
      </c>
      <c r="C29" s="434"/>
      <c r="D29" s="367"/>
      <c r="E29" s="370"/>
      <c r="F29" s="373"/>
      <c r="G29" s="376"/>
      <c r="H29" s="232"/>
      <c r="I29" s="252"/>
      <c r="J29" s="255"/>
      <c r="K29" s="258"/>
      <c r="L29" s="280"/>
      <c r="M29" s="261"/>
      <c r="N29" s="255"/>
      <c r="O29" s="258"/>
      <c r="P29" s="232"/>
      <c r="Q29" s="252"/>
      <c r="R29" s="255"/>
      <c r="S29" s="258"/>
      <c r="T29" s="273"/>
      <c r="U29" s="274"/>
      <c r="V29" s="274"/>
      <c r="W29" s="275"/>
    </row>
    <row r="30" spans="2:23" ht="31.5" customHeight="1">
      <c r="B30" s="55" t="s">
        <v>167</v>
      </c>
      <c r="C30" s="364" t="s">
        <v>168</v>
      </c>
      <c r="D30" s="367"/>
      <c r="E30" s="370"/>
      <c r="F30" s="373"/>
      <c r="G30" s="376"/>
      <c r="H30" s="232"/>
      <c r="I30" s="252"/>
      <c r="J30" s="255"/>
      <c r="K30" s="258"/>
      <c r="L30" s="280"/>
      <c r="M30" s="261"/>
      <c r="N30" s="255"/>
      <c r="O30" s="258"/>
      <c r="P30" s="232"/>
      <c r="Q30" s="252"/>
      <c r="R30" s="255"/>
      <c r="S30" s="258"/>
      <c r="T30" s="273"/>
      <c r="U30" s="274"/>
      <c r="V30" s="274"/>
      <c r="W30" s="275"/>
    </row>
    <row r="31" spans="2:23" ht="31.5" customHeight="1">
      <c r="B31" s="55" t="s">
        <v>169</v>
      </c>
      <c r="C31" s="365"/>
      <c r="D31" s="368"/>
      <c r="E31" s="371"/>
      <c r="F31" s="374"/>
      <c r="G31" s="377"/>
      <c r="H31" s="224"/>
      <c r="I31" s="253"/>
      <c r="J31" s="256"/>
      <c r="K31" s="259"/>
      <c r="L31" s="281"/>
      <c r="M31" s="262"/>
      <c r="N31" s="256"/>
      <c r="O31" s="259"/>
      <c r="P31" s="224"/>
      <c r="Q31" s="253"/>
      <c r="R31" s="256"/>
      <c r="S31" s="259"/>
      <c r="T31" s="273"/>
      <c r="U31" s="274"/>
      <c r="V31" s="274"/>
      <c r="W31" s="275"/>
    </row>
    <row r="32" spans="2:23" ht="31.5" customHeight="1" thickBot="1">
      <c r="B32" s="56" t="s">
        <v>170</v>
      </c>
      <c r="C32" s="61" t="s">
        <v>171</v>
      </c>
      <c r="D32" s="263" t="s">
        <v>171</v>
      </c>
      <c r="E32" s="264"/>
      <c r="F32" s="264"/>
      <c r="G32" s="265"/>
      <c r="H32" s="263" t="s">
        <v>171</v>
      </c>
      <c r="I32" s="264"/>
      <c r="J32" s="264"/>
      <c r="K32" s="265"/>
      <c r="L32" s="266" t="s">
        <v>144</v>
      </c>
      <c r="M32" s="267"/>
      <c r="N32" s="267"/>
      <c r="O32" s="268"/>
      <c r="P32" s="263" t="s">
        <v>171</v>
      </c>
      <c r="Q32" s="264"/>
      <c r="R32" s="264"/>
      <c r="S32" s="265"/>
      <c r="T32" s="276"/>
      <c r="U32" s="277"/>
      <c r="V32" s="277"/>
      <c r="W32" s="278"/>
    </row>
    <row r="33" spans="2:23" ht="31.5" customHeight="1">
      <c r="B33" s="62" t="s">
        <v>172</v>
      </c>
      <c r="C33" s="399" t="s">
        <v>173</v>
      </c>
      <c r="D33" s="233" t="s">
        <v>173</v>
      </c>
      <c r="E33" s="235"/>
      <c r="F33" s="378" t="s">
        <v>137</v>
      </c>
      <c r="G33" s="225" t="s">
        <v>174</v>
      </c>
      <c r="H33" s="233" t="s">
        <v>173</v>
      </c>
      <c r="I33" s="235"/>
      <c r="J33" s="396" t="s">
        <v>137</v>
      </c>
      <c r="K33" s="225" t="s">
        <v>175</v>
      </c>
      <c r="L33" s="228" t="s">
        <v>176</v>
      </c>
      <c r="M33" s="228"/>
      <c r="N33" s="228"/>
      <c r="O33" s="229"/>
      <c r="P33" s="233" t="s">
        <v>173</v>
      </c>
      <c r="Q33" s="234"/>
      <c r="R33" s="235"/>
      <c r="S33" s="391" t="s">
        <v>137</v>
      </c>
      <c r="T33" s="63"/>
      <c r="U33" s="64"/>
      <c r="V33" s="64"/>
      <c r="W33" s="65"/>
    </row>
    <row r="34" spans="2:23" ht="31.5" customHeight="1">
      <c r="B34" s="55" t="s">
        <v>177</v>
      </c>
      <c r="C34" s="400"/>
      <c r="D34" s="236"/>
      <c r="E34" s="238"/>
      <c r="F34" s="379"/>
      <c r="G34" s="226"/>
      <c r="H34" s="236"/>
      <c r="I34" s="238"/>
      <c r="J34" s="397"/>
      <c r="K34" s="226"/>
      <c r="L34" s="230"/>
      <c r="M34" s="230"/>
      <c r="N34" s="230"/>
      <c r="O34" s="242"/>
      <c r="P34" s="236"/>
      <c r="Q34" s="237"/>
      <c r="R34" s="238"/>
      <c r="S34" s="392"/>
      <c r="T34" s="63"/>
      <c r="U34" s="64"/>
      <c r="V34" s="64"/>
      <c r="W34" s="65"/>
    </row>
    <row r="35" spans="2:23" ht="31.5" customHeight="1">
      <c r="B35" s="55" t="s">
        <v>178</v>
      </c>
      <c r="C35" s="400"/>
      <c r="D35" s="236"/>
      <c r="E35" s="238"/>
      <c r="F35" s="379"/>
      <c r="G35" s="381"/>
      <c r="H35" s="236"/>
      <c r="I35" s="238"/>
      <c r="J35" s="397"/>
      <c r="K35" s="381"/>
      <c r="L35" s="230"/>
      <c r="M35" s="230"/>
      <c r="N35" s="230"/>
      <c r="O35" s="242"/>
      <c r="P35" s="236"/>
      <c r="Q35" s="237"/>
      <c r="R35" s="238"/>
      <c r="S35" s="392"/>
      <c r="T35" s="63"/>
      <c r="U35" s="64"/>
      <c r="V35" s="64"/>
      <c r="W35" s="65"/>
    </row>
    <row r="36" spans="2:23" ht="31.5" customHeight="1">
      <c r="B36" s="66" t="s">
        <v>179</v>
      </c>
      <c r="C36" s="400"/>
      <c r="D36" s="236"/>
      <c r="E36" s="238"/>
      <c r="F36" s="379"/>
      <c r="G36" s="225" t="s">
        <v>180</v>
      </c>
      <c r="H36" s="236"/>
      <c r="I36" s="238"/>
      <c r="J36" s="397"/>
      <c r="K36" s="225" t="s">
        <v>181</v>
      </c>
      <c r="L36" s="230"/>
      <c r="M36" s="230"/>
      <c r="N36" s="230"/>
      <c r="O36" s="242"/>
      <c r="P36" s="236"/>
      <c r="Q36" s="237"/>
      <c r="R36" s="238"/>
      <c r="S36" s="392"/>
      <c r="T36" s="63"/>
      <c r="U36" s="64"/>
      <c r="V36" s="64"/>
      <c r="W36" s="65"/>
    </row>
    <row r="37" spans="2:23" ht="31.5" customHeight="1">
      <c r="B37" s="62" t="s">
        <v>182</v>
      </c>
      <c r="C37" s="400"/>
      <c r="D37" s="236"/>
      <c r="E37" s="238"/>
      <c r="F37" s="379"/>
      <c r="G37" s="226"/>
      <c r="H37" s="236"/>
      <c r="I37" s="238"/>
      <c r="J37" s="397"/>
      <c r="K37" s="226"/>
      <c r="L37" s="230"/>
      <c r="M37" s="230"/>
      <c r="N37" s="230"/>
      <c r="O37" s="242"/>
      <c r="P37" s="236"/>
      <c r="Q37" s="237"/>
      <c r="R37" s="238"/>
      <c r="S37" s="392"/>
      <c r="T37" s="63"/>
      <c r="U37" s="64"/>
      <c r="V37" s="64"/>
      <c r="W37" s="65"/>
    </row>
    <row r="38" spans="2:23" ht="31.5" customHeight="1" thickBot="1">
      <c r="B38" s="67" t="s">
        <v>183</v>
      </c>
      <c r="C38" s="401"/>
      <c r="D38" s="239"/>
      <c r="E38" s="241"/>
      <c r="F38" s="380"/>
      <c r="G38" s="227"/>
      <c r="H38" s="239"/>
      <c r="I38" s="241"/>
      <c r="J38" s="398"/>
      <c r="K38" s="227"/>
      <c r="L38" s="243"/>
      <c r="M38" s="243"/>
      <c r="N38" s="243"/>
      <c r="O38" s="244"/>
      <c r="P38" s="239"/>
      <c r="Q38" s="240"/>
      <c r="R38" s="241"/>
      <c r="S38" s="393"/>
      <c r="T38" s="68"/>
      <c r="U38" s="69"/>
      <c r="V38" s="69"/>
      <c r="W38" s="70"/>
    </row>
    <row r="39" spans="2:23" s="74" customFormat="1" ht="17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2:23" s="74" customFormat="1" ht="17.25">
      <c r="B40" s="71"/>
      <c r="C40" s="394" t="s">
        <v>184</v>
      </c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72"/>
      <c r="V40" s="72"/>
      <c r="W40" s="73"/>
    </row>
    <row r="41" spans="2:23" s="74" customFormat="1" ht="17.25">
      <c r="B41" s="71"/>
      <c r="C41" s="76"/>
      <c r="D41" s="395"/>
      <c r="E41" s="395"/>
      <c r="F41" s="395"/>
      <c r="G41" s="395"/>
      <c r="H41" s="395"/>
      <c r="I41" s="395"/>
      <c r="J41" s="395"/>
      <c r="K41" s="75"/>
      <c r="L41" s="75"/>
      <c r="M41" s="75"/>
      <c r="N41" s="77"/>
      <c r="O41" s="77"/>
      <c r="P41" s="77"/>
      <c r="Q41" s="77"/>
      <c r="R41" s="77"/>
      <c r="S41" s="77"/>
      <c r="T41" s="77"/>
      <c r="U41" s="72"/>
      <c r="V41" s="72"/>
      <c r="W41" s="73"/>
    </row>
    <row r="42" spans="2:23" s="74" customFormat="1" ht="17.25">
      <c r="B42" s="71"/>
      <c r="C42" s="76" t="s">
        <v>135</v>
      </c>
      <c r="D42" s="382" t="s">
        <v>185</v>
      </c>
      <c r="E42" s="383"/>
      <c r="F42" s="383"/>
      <c r="G42" s="383"/>
      <c r="H42" s="383"/>
      <c r="I42" s="383"/>
      <c r="J42" s="384"/>
      <c r="K42" s="385" t="s">
        <v>186</v>
      </c>
      <c r="L42" s="386"/>
      <c r="M42" s="387"/>
      <c r="N42" s="388" t="s">
        <v>187</v>
      </c>
      <c r="O42" s="389"/>
      <c r="P42" s="389"/>
      <c r="Q42" s="389"/>
      <c r="R42" s="389"/>
      <c r="S42" s="389"/>
      <c r="T42" s="390"/>
      <c r="U42" s="72"/>
      <c r="V42" s="72"/>
      <c r="W42" s="73"/>
    </row>
    <row r="43" spans="2:23" s="74" customFormat="1" ht="17.25">
      <c r="B43" s="71"/>
      <c r="C43" s="78" t="s">
        <v>136</v>
      </c>
      <c r="D43" s="402" t="s">
        <v>188</v>
      </c>
      <c r="E43" s="403"/>
      <c r="F43" s="403"/>
      <c r="G43" s="403"/>
      <c r="H43" s="403"/>
      <c r="I43" s="403"/>
      <c r="J43" s="404"/>
      <c r="K43" s="405" t="s">
        <v>189</v>
      </c>
      <c r="L43" s="405"/>
      <c r="M43" s="405"/>
      <c r="N43" s="406" t="s">
        <v>190</v>
      </c>
      <c r="O43" s="407"/>
      <c r="P43" s="407"/>
      <c r="Q43" s="407"/>
      <c r="R43" s="407"/>
      <c r="S43" s="407"/>
      <c r="T43" s="408"/>
      <c r="U43" s="72"/>
      <c r="V43" s="72"/>
      <c r="W43" s="73"/>
    </row>
    <row r="44" spans="2:23" s="74" customFormat="1" ht="17.25">
      <c r="B44" s="71"/>
      <c r="C44" s="80" t="s">
        <v>137</v>
      </c>
      <c r="D44" s="409" t="s">
        <v>191</v>
      </c>
      <c r="E44" s="410"/>
      <c r="F44" s="410"/>
      <c r="G44" s="410"/>
      <c r="H44" s="410"/>
      <c r="I44" s="410"/>
      <c r="J44" s="411"/>
      <c r="K44" s="412" t="s">
        <v>192</v>
      </c>
      <c r="L44" s="412"/>
      <c r="M44" s="412"/>
      <c r="N44" s="413" t="s">
        <v>193</v>
      </c>
      <c r="O44" s="414"/>
      <c r="P44" s="414"/>
      <c r="Q44" s="414"/>
      <c r="R44" s="414"/>
      <c r="S44" s="414"/>
      <c r="T44" s="415"/>
      <c r="U44" s="72"/>
      <c r="V44" s="72"/>
      <c r="W44" s="73"/>
    </row>
    <row r="45" spans="2:23" s="74" customFormat="1" ht="17.25">
      <c r="B45" s="71"/>
      <c r="C45" s="79" t="s">
        <v>138</v>
      </c>
      <c r="D45" s="406" t="s">
        <v>194</v>
      </c>
      <c r="E45" s="407"/>
      <c r="F45" s="407"/>
      <c r="G45" s="407"/>
      <c r="H45" s="407"/>
      <c r="I45" s="407"/>
      <c r="J45" s="408"/>
      <c r="K45" s="405"/>
      <c r="L45" s="405"/>
      <c r="M45" s="405"/>
      <c r="N45" s="406"/>
      <c r="O45" s="407"/>
      <c r="P45" s="407"/>
      <c r="Q45" s="407"/>
      <c r="R45" s="407"/>
      <c r="S45" s="407"/>
      <c r="T45" s="408"/>
      <c r="U45" s="72"/>
      <c r="V45" s="72"/>
      <c r="W45" s="73"/>
    </row>
    <row r="46" spans="2:23" s="74" customFormat="1" ht="17.25">
      <c r="B46" s="71"/>
      <c r="C46" s="81" t="s">
        <v>195</v>
      </c>
      <c r="D46" s="416" t="s">
        <v>196</v>
      </c>
      <c r="E46" s="417"/>
      <c r="F46" s="417"/>
      <c r="G46" s="417"/>
      <c r="H46" s="417"/>
      <c r="I46" s="417"/>
      <c r="J46" s="418"/>
      <c r="K46" s="412"/>
      <c r="L46" s="412"/>
      <c r="M46" s="412"/>
      <c r="N46" s="419"/>
      <c r="O46" s="420"/>
      <c r="P46" s="420"/>
      <c r="Q46" s="420"/>
      <c r="R46" s="420"/>
      <c r="S46" s="420"/>
      <c r="T46" s="421"/>
      <c r="U46" s="72"/>
      <c r="V46" s="72"/>
      <c r="W46" s="73"/>
    </row>
    <row r="47" spans="2:23" s="74" customFormat="1" ht="17.25">
      <c r="B47" s="71"/>
      <c r="C47" s="82"/>
      <c r="D47" s="422"/>
      <c r="E47" s="422"/>
      <c r="F47" s="422"/>
      <c r="G47" s="422"/>
      <c r="H47" s="422"/>
      <c r="I47" s="422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72"/>
      <c r="V47" s="72"/>
      <c r="W47" s="73"/>
    </row>
    <row r="48" spans="2:23" s="74" customFormat="1" ht="19.5" customHeight="1" thickBot="1">
      <c r="B48" s="71"/>
      <c r="C48" s="82"/>
      <c r="D48" s="422"/>
      <c r="E48" s="422"/>
      <c r="F48" s="422"/>
      <c r="G48" s="422"/>
      <c r="H48" s="422"/>
      <c r="I48" s="422"/>
      <c r="J48" s="422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72"/>
      <c r="V48" s="72"/>
      <c r="W48" s="73"/>
    </row>
    <row r="49" spans="2:23" s="74" customFormat="1" ht="15.75" customHeight="1">
      <c r="B49" s="83"/>
      <c r="C49" s="84"/>
      <c r="D49" s="84"/>
      <c r="E49" s="84"/>
      <c r="F49" s="84"/>
      <c r="G49" s="84"/>
      <c r="H49" s="85"/>
      <c r="I49" s="86"/>
      <c r="J49" s="87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</row>
    <row r="50" spans="2:23" s="74" customFormat="1" ht="15.75" customHeight="1">
      <c r="B50" s="428" t="s">
        <v>197</v>
      </c>
      <c r="C50" s="429"/>
      <c r="D50" s="429"/>
      <c r="E50" s="429"/>
      <c r="F50" s="429"/>
      <c r="G50" s="429"/>
      <c r="H50" s="430"/>
      <c r="I50" s="92"/>
      <c r="J50" s="93"/>
      <c r="K50" s="93"/>
      <c r="L50" s="93"/>
      <c r="M50" s="93"/>
      <c r="N50" s="427" t="s">
        <v>198</v>
      </c>
      <c r="O50" s="427"/>
      <c r="P50" s="427"/>
      <c r="Q50" s="427"/>
      <c r="R50" s="427"/>
      <c r="S50" s="427"/>
      <c r="T50" s="427"/>
      <c r="U50" s="93"/>
      <c r="V50" s="93"/>
      <c r="W50" s="94"/>
    </row>
    <row r="51" spans="2:23" s="74" customFormat="1" ht="15.75" customHeight="1">
      <c r="B51" s="95"/>
      <c r="C51" s="96"/>
      <c r="D51" s="90"/>
      <c r="E51" s="90"/>
      <c r="F51" s="97"/>
      <c r="G51" s="97"/>
      <c r="H51" s="98"/>
      <c r="I51" s="92"/>
      <c r="J51" s="99"/>
      <c r="K51" s="100"/>
      <c r="L51" s="100"/>
      <c r="M51" s="101"/>
      <c r="N51" s="100"/>
      <c r="O51" s="100"/>
      <c r="P51" s="100"/>
      <c r="Q51" s="100"/>
      <c r="R51" s="100"/>
      <c r="S51" s="100"/>
      <c r="T51" s="100"/>
      <c r="U51" s="100"/>
      <c r="V51" s="100"/>
      <c r="W51" s="102"/>
    </row>
    <row r="52" spans="2:23" s="74" customFormat="1" ht="15.75" customHeight="1">
      <c r="B52" s="103"/>
      <c r="C52" s="104">
        <f>E70/E68</f>
        <v>1</v>
      </c>
      <c r="D52" s="105"/>
      <c r="E52" s="106" t="s">
        <v>199</v>
      </c>
      <c r="F52" s="107" t="s">
        <v>200</v>
      </c>
      <c r="G52" s="90"/>
      <c r="H52" s="91"/>
      <c r="I52" s="93"/>
      <c r="J52" s="92"/>
      <c r="K52" s="92"/>
      <c r="L52" s="93"/>
      <c r="M52" s="93"/>
      <c r="N52" s="108" t="s">
        <v>201</v>
      </c>
      <c r="O52" s="109" t="s">
        <v>202</v>
      </c>
      <c r="P52" s="109" t="s">
        <v>203</v>
      </c>
      <c r="Q52" s="110" t="s">
        <v>204</v>
      </c>
      <c r="R52" s="109" t="s">
        <v>205</v>
      </c>
      <c r="S52" s="109" t="s">
        <v>206</v>
      </c>
      <c r="T52" s="109" t="s">
        <v>207</v>
      </c>
      <c r="U52" s="110" t="s">
        <v>208</v>
      </c>
      <c r="V52" s="109" t="s">
        <v>209</v>
      </c>
      <c r="W52" s="102"/>
    </row>
    <row r="53" spans="2:23" s="74" customFormat="1" ht="15.75" customHeight="1">
      <c r="B53" s="103"/>
      <c r="C53" s="111" t="s">
        <v>195</v>
      </c>
      <c r="D53" s="105"/>
      <c r="E53" s="112"/>
      <c r="F53" s="113">
        <f>(E53)/(E68)/C52</f>
        <v>0</v>
      </c>
      <c r="G53" s="114"/>
      <c r="H53" s="115"/>
      <c r="I53" s="116"/>
      <c r="J53" s="93"/>
      <c r="K53" s="92"/>
      <c r="L53" s="117" t="s">
        <v>195</v>
      </c>
      <c r="M53" s="117"/>
      <c r="N53" s="118">
        <v>12</v>
      </c>
      <c r="O53" s="118" t="s">
        <v>210</v>
      </c>
      <c r="P53" s="118" t="s">
        <v>12</v>
      </c>
      <c r="Q53" s="119" t="s">
        <v>12</v>
      </c>
      <c r="R53" s="118" t="s">
        <v>12</v>
      </c>
      <c r="S53" s="118" t="s">
        <v>12</v>
      </c>
      <c r="T53" s="118" t="s">
        <v>12</v>
      </c>
      <c r="U53" s="119">
        <v>1</v>
      </c>
      <c r="V53" s="118">
        <v>1</v>
      </c>
      <c r="W53" s="102"/>
    </row>
    <row r="54" spans="2:23" s="74" customFormat="1" ht="15.75" customHeight="1">
      <c r="B54" s="103"/>
      <c r="C54" s="111" t="s">
        <v>211</v>
      </c>
      <c r="D54" s="105"/>
      <c r="E54" s="120"/>
      <c r="F54" s="121">
        <f>(E54)/(E68)/C52</f>
        <v>0</v>
      </c>
      <c r="G54" s="114"/>
      <c r="H54" s="115"/>
      <c r="I54" s="116"/>
      <c r="J54" s="116"/>
      <c r="K54" s="92"/>
      <c r="L54" s="117" t="s">
        <v>211</v>
      </c>
      <c r="M54" s="117"/>
      <c r="N54" s="122">
        <v>150</v>
      </c>
      <c r="O54" s="122" t="s">
        <v>212</v>
      </c>
      <c r="P54" s="122" t="s">
        <v>213</v>
      </c>
      <c r="Q54" s="123" t="s">
        <v>12</v>
      </c>
      <c r="R54" s="122">
        <v>2</v>
      </c>
      <c r="S54" s="122">
        <v>1</v>
      </c>
      <c r="T54" s="122">
        <v>1</v>
      </c>
      <c r="U54" s="123">
        <v>1</v>
      </c>
      <c r="V54" s="122">
        <v>1</v>
      </c>
      <c r="W54" s="102"/>
    </row>
    <row r="55" spans="2:23" s="74" customFormat="1" ht="15.75" customHeight="1">
      <c r="B55" s="103"/>
      <c r="C55" s="124" t="s">
        <v>214</v>
      </c>
      <c r="D55" s="105"/>
      <c r="E55" s="125"/>
      <c r="F55" s="121">
        <f>(E55)/(E68)/C52</f>
        <v>0</v>
      </c>
      <c r="G55" s="126"/>
      <c r="H55" s="127"/>
      <c r="I55" s="128"/>
      <c r="J55" s="116"/>
      <c r="K55" s="92"/>
      <c r="L55" s="129" t="s">
        <v>215</v>
      </c>
      <c r="M55" s="130"/>
      <c r="N55" s="122">
        <v>12</v>
      </c>
      <c r="O55" s="122" t="s">
        <v>210</v>
      </c>
      <c r="P55" s="122" t="s">
        <v>12</v>
      </c>
      <c r="Q55" s="123" t="s">
        <v>12</v>
      </c>
      <c r="R55" s="122" t="s">
        <v>12</v>
      </c>
      <c r="S55" s="122" t="s">
        <v>12</v>
      </c>
      <c r="T55" s="122" t="s">
        <v>12</v>
      </c>
      <c r="U55" s="123">
        <v>1</v>
      </c>
      <c r="V55" s="122">
        <v>1</v>
      </c>
      <c r="W55" s="102"/>
    </row>
    <row r="56" spans="2:23" s="74" customFormat="1" ht="15.75" customHeight="1">
      <c r="B56" s="103"/>
      <c r="C56" s="131" t="s">
        <v>136</v>
      </c>
      <c r="D56" s="132"/>
      <c r="E56" s="133"/>
      <c r="F56" s="134">
        <f>(E56)/(E68)/C52</f>
        <v>0</v>
      </c>
      <c r="G56" s="135"/>
      <c r="H56" s="136"/>
      <c r="I56" s="137"/>
      <c r="J56" s="128"/>
      <c r="K56" s="92"/>
      <c r="L56" s="138" t="s">
        <v>136</v>
      </c>
      <c r="M56" s="138"/>
      <c r="N56" s="122">
        <v>12</v>
      </c>
      <c r="O56" s="122" t="s">
        <v>212</v>
      </c>
      <c r="P56" s="122" t="s">
        <v>213</v>
      </c>
      <c r="Q56" s="123" t="s">
        <v>12</v>
      </c>
      <c r="R56" s="122">
        <v>2</v>
      </c>
      <c r="S56" s="122">
        <v>1</v>
      </c>
      <c r="T56" s="122" t="s">
        <v>12</v>
      </c>
      <c r="U56" s="123">
        <v>1</v>
      </c>
      <c r="V56" s="122">
        <v>1</v>
      </c>
      <c r="W56" s="102"/>
    </row>
    <row r="57" spans="2:23" s="74" customFormat="1" ht="15.75" customHeight="1">
      <c r="B57" s="103"/>
      <c r="C57" s="139" t="s">
        <v>137</v>
      </c>
      <c r="D57" s="105"/>
      <c r="E57" s="140"/>
      <c r="F57" s="141">
        <f>(E57)/(E68)/C52</f>
        <v>0</v>
      </c>
      <c r="G57" s="142"/>
      <c r="H57" s="143"/>
      <c r="I57" s="144"/>
      <c r="J57" s="145"/>
      <c r="K57" s="92"/>
      <c r="L57" s="146" t="s">
        <v>137</v>
      </c>
      <c r="M57" s="147"/>
      <c r="N57" s="122">
        <v>25</v>
      </c>
      <c r="O57" s="122" t="s">
        <v>212</v>
      </c>
      <c r="P57" s="122" t="s">
        <v>213</v>
      </c>
      <c r="Q57" s="123" t="s">
        <v>12</v>
      </c>
      <c r="R57" s="122">
        <v>2</v>
      </c>
      <c r="S57" s="122">
        <v>1</v>
      </c>
      <c r="T57" s="122" t="s">
        <v>12</v>
      </c>
      <c r="U57" s="123">
        <v>1</v>
      </c>
      <c r="V57" s="122">
        <v>1</v>
      </c>
      <c r="W57" s="102"/>
    </row>
    <row r="58" spans="2:23" s="74" customFormat="1" ht="15.75" customHeight="1">
      <c r="B58" s="103"/>
      <c r="C58" s="90" t="s">
        <v>138</v>
      </c>
      <c r="D58" s="148"/>
      <c r="E58" s="149"/>
      <c r="F58" s="150">
        <f>(E58)/(E68)/C52</f>
        <v>0</v>
      </c>
      <c r="G58" s="151"/>
      <c r="H58" s="152"/>
      <c r="I58" s="153"/>
      <c r="J58" s="144"/>
      <c r="K58" s="92"/>
      <c r="L58" s="93" t="s">
        <v>138</v>
      </c>
      <c r="M58" s="93"/>
      <c r="N58" s="122">
        <v>25</v>
      </c>
      <c r="O58" s="122" t="s">
        <v>212</v>
      </c>
      <c r="P58" s="122" t="s">
        <v>213</v>
      </c>
      <c r="Q58" s="123" t="s">
        <v>12</v>
      </c>
      <c r="R58" s="122">
        <v>2</v>
      </c>
      <c r="S58" s="122">
        <v>1</v>
      </c>
      <c r="T58" s="154" t="s">
        <v>12</v>
      </c>
      <c r="U58" s="123">
        <v>1</v>
      </c>
      <c r="V58" s="122">
        <v>1</v>
      </c>
      <c r="W58" s="102"/>
    </row>
    <row r="59" spans="2:23" s="74" customFormat="1" ht="15.75" customHeight="1">
      <c r="B59" s="103"/>
      <c r="C59" s="155" t="s">
        <v>135</v>
      </c>
      <c r="D59" s="105"/>
      <c r="E59" s="156"/>
      <c r="F59" s="157">
        <f>(E59)/(E68)/C52</f>
        <v>0</v>
      </c>
      <c r="G59" s="158"/>
      <c r="H59" s="159"/>
      <c r="I59" s="160"/>
      <c r="J59" s="153"/>
      <c r="K59" s="92"/>
      <c r="L59" s="161" t="s">
        <v>135</v>
      </c>
      <c r="M59" s="162"/>
      <c r="N59" s="122">
        <v>150</v>
      </c>
      <c r="O59" s="122" t="s">
        <v>212</v>
      </c>
      <c r="P59" s="122" t="s">
        <v>213</v>
      </c>
      <c r="Q59" s="123" t="s">
        <v>12</v>
      </c>
      <c r="R59" s="122">
        <v>2</v>
      </c>
      <c r="S59" s="122">
        <v>1</v>
      </c>
      <c r="T59" s="122">
        <v>1</v>
      </c>
      <c r="U59" s="123">
        <v>1</v>
      </c>
      <c r="V59" s="122">
        <v>1</v>
      </c>
      <c r="W59" s="102"/>
    </row>
    <row r="60" spans="2:23" s="74" customFormat="1" ht="15.75" customHeight="1">
      <c r="B60" s="103"/>
      <c r="C60" s="163" t="s">
        <v>216</v>
      </c>
      <c r="D60" s="105"/>
      <c r="E60" s="164"/>
      <c r="F60" s="165">
        <f>(E60)/(E68)/C52</f>
        <v>0</v>
      </c>
      <c r="G60" s="166"/>
      <c r="H60" s="167"/>
      <c r="I60" s="168"/>
      <c r="J60" s="160"/>
      <c r="K60" s="92"/>
      <c r="L60" s="169"/>
      <c r="M60" s="161"/>
      <c r="N60" s="122">
        <v>0</v>
      </c>
      <c r="O60" s="122" t="s">
        <v>212</v>
      </c>
      <c r="P60" s="154" t="s">
        <v>12</v>
      </c>
      <c r="Q60" s="123" t="s">
        <v>12</v>
      </c>
      <c r="R60" s="154" t="s">
        <v>12</v>
      </c>
      <c r="S60" s="154" t="s">
        <v>12</v>
      </c>
      <c r="T60" s="122" t="s">
        <v>12</v>
      </c>
      <c r="U60" s="170" t="s">
        <v>12</v>
      </c>
      <c r="V60" s="154" t="s">
        <v>12</v>
      </c>
      <c r="W60" s="102"/>
    </row>
    <row r="61" spans="2:23" s="74" customFormat="1" ht="15.75" customHeight="1">
      <c r="B61" s="103"/>
      <c r="C61" s="171"/>
      <c r="D61" s="172"/>
      <c r="E61" s="173"/>
      <c r="F61" s="174">
        <f>(E61)/(E68)/C52</f>
        <v>0</v>
      </c>
      <c r="G61" s="135"/>
      <c r="H61" s="136"/>
      <c r="I61" s="137"/>
      <c r="J61" s="168"/>
      <c r="K61" s="92"/>
      <c r="L61" s="175" t="s">
        <v>146</v>
      </c>
      <c r="M61" s="176"/>
      <c r="N61" s="122" t="s">
        <v>217</v>
      </c>
      <c r="O61" s="122" t="s">
        <v>212</v>
      </c>
      <c r="P61" s="122" t="s">
        <v>218</v>
      </c>
      <c r="Q61" s="123" t="s">
        <v>12</v>
      </c>
      <c r="R61" s="122">
        <v>2</v>
      </c>
      <c r="S61" s="122">
        <v>1</v>
      </c>
      <c r="T61" s="122" t="s">
        <v>12</v>
      </c>
      <c r="U61" s="123">
        <v>1</v>
      </c>
      <c r="V61" s="122">
        <v>1</v>
      </c>
      <c r="W61" s="102"/>
    </row>
    <row r="62" spans="2:23" s="74" customFormat="1" ht="15.75" customHeight="1">
      <c r="B62" s="103"/>
      <c r="C62" s="163"/>
      <c r="D62" s="105"/>
      <c r="E62" s="177"/>
      <c r="F62" s="178">
        <f>(E62)/(E68)/C52</f>
        <v>0</v>
      </c>
      <c r="G62" s="179"/>
      <c r="H62" s="180"/>
      <c r="I62" s="181"/>
      <c r="J62" s="137"/>
      <c r="K62" s="92"/>
      <c r="L62" s="175"/>
      <c r="M62" s="176"/>
      <c r="N62" s="122">
        <v>0</v>
      </c>
      <c r="O62" s="122" t="s">
        <v>212</v>
      </c>
      <c r="P62" s="154" t="s">
        <v>12</v>
      </c>
      <c r="Q62" s="123" t="s">
        <v>12</v>
      </c>
      <c r="R62" s="154" t="s">
        <v>12</v>
      </c>
      <c r="S62" s="154" t="s">
        <v>12</v>
      </c>
      <c r="T62" s="122" t="s">
        <v>12</v>
      </c>
      <c r="U62" s="170" t="s">
        <v>12</v>
      </c>
      <c r="V62" s="154" t="s">
        <v>12</v>
      </c>
      <c r="W62" s="102"/>
    </row>
    <row r="63" spans="2:23" s="74" customFormat="1" ht="15.75" customHeight="1">
      <c r="B63" s="103"/>
      <c r="C63" s="182"/>
      <c r="D63" s="105"/>
      <c r="E63" s="156"/>
      <c r="F63" s="157">
        <f>(E63)/(E68)/C52</f>
        <v>0</v>
      </c>
      <c r="G63" s="183"/>
      <c r="H63" s="184"/>
      <c r="I63" s="185"/>
      <c r="J63" s="116"/>
      <c r="K63" s="92"/>
      <c r="L63" s="186"/>
      <c r="M63" s="186"/>
      <c r="N63" s="122">
        <v>0</v>
      </c>
      <c r="O63" s="122" t="s">
        <v>212</v>
      </c>
      <c r="P63" s="154" t="s">
        <v>12</v>
      </c>
      <c r="Q63" s="123" t="s">
        <v>12</v>
      </c>
      <c r="R63" s="154" t="s">
        <v>12</v>
      </c>
      <c r="S63" s="154" t="s">
        <v>12</v>
      </c>
      <c r="T63" s="122" t="s">
        <v>12</v>
      </c>
      <c r="U63" s="170" t="s">
        <v>12</v>
      </c>
      <c r="V63" s="154" t="s">
        <v>12</v>
      </c>
      <c r="W63" s="102"/>
    </row>
    <row r="64" spans="2:23" s="74" customFormat="1" ht="15.75" customHeight="1">
      <c r="B64" s="103"/>
      <c r="C64" s="182"/>
      <c r="D64" s="105"/>
      <c r="E64" s="187"/>
      <c r="F64" s="188">
        <f>(E64)/(E68)/C52</f>
        <v>0</v>
      </c>
      <c r="G64" s="183"/>
      <c r="H64" s="184"/>
      <c r="I64" s="185"/>
      <c r="J64" s="116"/>
      <c r="K64" s="92"/>
      <c r="L64" s="189"/>
      <c r="M64" s="186"/>
      <c r="N64" s="190">
        <v>0</v>
      </c>
      <c r="O64" s="190" t="s">
        <v>212</v>
      </c>
      <c r="P64" s="191" t="s">
        <v>12</v>
      </c>
      <c r="Q64" s="192" t="s">
        <v>12</v>
      </c>
      <c r="R64" s="191" t="s">
        <v>12</v>
      </c>
      <c r="S64" s="191" t="s">
        <v>12</v>
      </c>
      <c r="T64" s="191" t="s">
        <v>12</v>
      </c>
      <c r="U64" s="191" t="s">
        <v>12</v>
      </c>
      <c r="V64" s="191" t="s">
        <v>12</v>
      </c>
      <c r="W64" s="102"/>
    </row>
    <row r="65" spans="2:23" s="74" customFormat="1" ht="15.75" customHeight="1">
      <c r="B65" s="193"/>
      <c r="C65" s="163"/>
      <c r="D65" s="97"/>
      <c r="E65" s="194"/>
      <c r="F65" s="195"/>
      <c r="G65" s="97"/>
      <c r="H65" s="98"/>
      <c r="I65" s="185"/>
      <c r="J65" s="92"/>
      <c r="K65" s="175"/>
      <c r="L65" s="175"/>
      <c r="M65" s="175"/>
      <c r="N65" s="196"/>
      <c r="O65" s="196"/>
      <c r="P65" s="196"/>
      <c r="Q65" s="196"/>
      <c r="R65" s="196"/>
      <c r="S65" s="196"/>
      <c r="T65" s="196"/>
      <c r="U65" s="196"/>
      <c r="V65" s="196"/>
      <c r="W65" s="102"/>
    </row>
    <row r="66" spans="2:23" ht="15.75" customHeight="1">
      <c r="B66" s="424" t="s">
        <v>219</v>
      </c>
      <c r="C66" s="425"/>
      <c r="D66" s="426"/>
      <c r="E66" s="199">
        <v>9</v>
      </c>
      <c r="F66" s="200">
        <f>(E66)/(E68)/C52</f>
        <v>0.3</v>
      </c>
      <c r="G66" s="97"/>
      <c r="H66" s="98"/>
      <c r="I66" s="185"/>
      <c r="J66" s="92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201"/>
    </row>
    <row r="67" spans="2:23" ht="15.75" customHeight="1">
      <c r="B67" s="103"/>
      <c r="C67" s="97"/>
      <c r="D67" s="202"/>
      <c r="E67" s="203"/>
      <c r="F67" s="204">
        <f>SUM(F53:F66)</f>
        <v>0.3</v>
      </c>
      <c r="G67" s="202"/>
      <c r="H67" s="205"/>
      <c r="I67" s="92"/>
      <c r="J67" s="93"/>
      <c r="K67" s="93"/>
      <c r="L67" s="92"/>
      <c r="M67" s="92"/>
      <c r="N67" s="206" t="s">
        <v>201</v>
      </c>
      <c r="O67" s="92" t="s">
        <v>220</v>
      </c>
      <c r="P67" s="92"/>
      <c r="Q67" s="206" t="s">
        <v>204</v>
      </c>
      <c r="R67" s="92" t="s">
        <v>221</v>
      </c>
      <c r="S67" s="92"/>
      <c r="T67" s="206" t="s">
        <v>207</v>
      </c>
      <c r="U67" s="92" t="s">
        <v>222</v>
      </c>
      <c r="V67" s="92"/>
      <c r="W67" s="102"/>
    </row>
    <row r="68" spans="2:25" s="74" customFormat="1" ht="15.75" customHeight="1">
      <c r="B68" s="424" t="s">
        <v>223</v>
      </c>
      <c r="C68" s="425"/>
      <c r="D68" s="426"/>
      <c r="E68" s="207">
        <v>30</v>
      </c>
      <c r="F68" s="208" t="s">
        <v>224</v>
      </c>
      <c r="G68" s="97"/>
      <c r="H68" s="98"/>
      <c r="I68" s="92"/>
      <c r="J68" s="92"/>
      <c r="K68" s="92"/>
      <c r="L68" s="92"/>
      <c r="M68" s="92"/>
      <c r="N68" s="206" t="s">
        <v>202</v>
      </c>
      <c r="O68" s="92" t="s">
        <v>225</v>
      </c>
      <c r="P68" s="92"/>
      <c r="Q68" s="206" t="s">
        <v>205</v>
      </c>
      <c r="R68" s="92" t="s">
        <v>226</v>
      </c>
      <c r="S68" s="92"/>
      <c r="T68" s="206" t="s">
        <v>208</v>
      </c>
      <c r="U68" s="92" t="s">
        <v>227</v>
      </c>
      <c r="V68" s="92"/>
      <c r="W68" s="102"/>
      <c r="X68" s="209"/>
      <c r="Y68" s="210"/>
    </row>
    <row r="69" spans="2:25" s="74" customFormat="1" ht="15.75" customHeight="1">
      <c r="B69" s="197"/>
      <c r="C69" s="211"/>
      <c r="D69" s="97"/>
      <c r="E69" s="90"/>
      <c r="F69" s="212"/>
      <c r="G69" s="97"/>
      <c r="H69" s="98"/>
      <c r="I69" s="92"/>
      <c r="J69" s="92"/>
      <c r="K69" s="92"/>
      <c r="L69" s="92"/>
      <c r="M69" s="92"/>
      <c r="N69" s="206" t="s">
        <v>203</v>
      </c>
      <c r="O69" s="92" t="s">
        <v>228</v>
      </c>
      <c r="P69" s="92"/>
      <c r="Q69" s="206" t="s">
        <v>206</v>
      </c>
      <c r="R69" s="92" t="s">
        <v>229</v>
      </c>
      <c r="S69" s="92"/>
      <c r="T69" s="206" t="s">
        <v>209</v>
      </c>
      <c r="U69" s="92" t="s">
        <v>230</v>
      </c>
      <c r="V69" s="92"/>
      <c r="W69" s="102"/>
      <c r="X69" s="209"/>
      <c r="Y69" s="209"/>
    </row>
    <row r="70" spans="2:25" s="74" customFormat="1" ht="15.75" customHeight="1">
      <c r="B70" s="424" t="s">
        <v>231</v>
      </c>
      <c r="C70" s="425"/>
      <c r="D70" s="426"/>
      <c r="E70" s="207">
        <v>30</v>
      </c>
      <c r="F70" s="208" t="s">
        <v>224</v>
      </c>
      <c r="G70" s="97"/>
      <c r="H70" s="98"/>
      <c r="I70" s="92"/>
      <c r="J70" s="92"/>
      <c r="K70" s="92"/>
      <c r="L70" s="92"/>
      <c r="M70" s="92"/>
      <c r="N70" s="213"/>
      <c r="O70" s="92"/>
      <c r="P70" s="92"/>
      <c r="Q70" s="213"/>
      <c r="R70" s="92"/>
      <c r="S70" s="92"/>
      <c r="T70" s="213"/>
      <c r="U70" s="92"/>
      <c r="V70" s="92"/>
      <c r="W70" s="102"/>
      <c r="X70" s="209"/>
      <c r="Y70" s="209"/>
    </row>
    <row r="71" spans="2:25" s="74" customFormat="1" ht="15.75" customHeight="1">
      <c r="B71" s="197"/>
      <c r="C71" s="198"/>
      <c r="D71" s="198"/>
      <c r="E71" s="214"/>
      <c r="F71" s="212"/>
      <c r="G71" s="97"/>
      <c r="H71" s="98"/>
      <c r="I71" s="92"/>
      <c r="J71" s="92"/>
      <c r="K71" s="92"/>
      <c r="L71" s="92"/>
      <c r="M71" s="92"/>
      <c r="N71" s="427" t="s">
        <v>232</v>
      </c>
      <c r="O71" s="427"/>
      <c r="P71" s="427"/>
      <c r="Q71" s="427"/>
      <c r="R71" s="427"/>
      <c r="S71" s="427"/>
      <c r="T71" s="427"/>
      <c r="U71" s="427"/>
      <c r="V71" s="427"/>
      <c r="W71" s="201"/>
      <c r="X71" s="209"/>
      <c r="Y71" s="209"/>
    </row>
    <row r="72" spans="2:23" s="74" customFormat="1" ht="15.75" customHeight="1">
      <c r="B72" s="197"/>
      <c r="C72" s="198"/>
      <c r="D72" s="214"/>
      <c r="E72" s="212"/>
      <c r="F72" s="215"/>
      <c r="G72" s="97"/>
      <c r="H72" s="98"/>
      <c r="I72" s="216"/>
      <c r="J72" s="216"/>
      <c r="K72" s="92"/>
      <c r="L72" s="92"/>
      <c r="M72" s="92"/>
      <c r="N72" s="93"/>
      <c r="O72" s="93"/>
      <c r="P72" s="93"/>
      <c r="Q72" s="93"/>
      <c r="R72" s="93"/>
      <c r="S72" s="93"/>
      <c r="T72" s="93"/>
      <c r="U72" s="93"/>
      <c r="V72" s="93"/>
      <c r="W72" s="201"/>
    </row>
    <row r="73" spans="2:23" s="74" customFormat="1" ht="18" thickBot="1">
      <c r="B73" s="217"/>
      <c r="C73" s="218"/>
      <c r="D73" s="218"/>
      <c r="E73" s="218"/>
      <c r="F73" s="218"/>
      <c r="G73" s="218"/>
      <c r="H73" s="219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1"/>
    </row>
    <row r="74" spans="3:5" s="74" customFormat="1" ht="17.25">
      <c r="C74" s="222"/>
      <c r="D74" s="222"/>
      <c r="E74" s="222"/>
    </row>
    <row r="75" spans="3:5" s="74" customFormat="1" ht="17.25">
      <c r="C75" s="222"/>
      <c r="D75" s="222"/>
      <c r="E75" s="222"/>
    </row>
    <row r="76" spans="12:19" s="74" customFormat="1" ht="17.25">
      <c r="L76" s="223"/>
      <c r="M76" s="223"/>
      <c r="N76" s="223"/>
      <c r="O76" s="223"/>
      <c r="P76" s="223"/>
      <c r="Q76" s="223"/>
      <c r="R76" s="223"/>
      <c r="S76" s="223"/>
    </row>
    <row r="77" spans="12:19" s="74" customFormat="1" ht="17.25">
      <c r="L77" s="223"/>
      <c r="M77" s="223"/>
      <c r="N77" s="223"/>
      <c r="O77" s="223"/>
      <c r="P77" s="223"/>
      <c r="Q77" s="223"/>
      <c r="R77" s="223"/>
      <c r="S77" s="223"/>
    </row>
    <row r="78" spans="12:19" s="74" customFormat="1" ht="17.25">
      <c r="L78" s="223"/>
      <c r="M78" s="223"/>
      <c r="N78" s="223"/>
      <c r="O78" s="223"/>
      <c r="P78" s="223"/>
      <c r="Q78" s="223"/>
      <c r="R78" s="223"/>
      <c r="S78" s="223"/>
    </row>
    <row r="79" spans="12:19" s="74" customFormat="1" ht="17.25">
      <c r="L79" s="223"/>
      <c r="M79" s="223"/>
      <c r="N79" s="223"/>
      <c r="O79" s="223"/>
      <c r="P79" s="223"/>
      <c r="Q79" s="223"/>
      <c r="R79" s="223"/>
      <c r="S79" s="223"/>
    </row>
    <row r="80" spans="12:19" s="74" customFormat="1" ht="17.25">
      <c r="L80" s="223"/>
      <c r="M80" s="223"/>
      <c r="N80" s="223"/>
      <c r="O80" s="223"/>
      <c r="P80" s="223"/>
      <c r="Q80" s="223"/>
      <c r="R80" s="223"/>
      <c r="S80" s="223"/>
    </row>
    <row r="81" spans="12:19" s="74" customFormat="1" ht="17.25">
      <c r="L81" s="223"/>
      <c r="M81" s="223"/>
      <c r="N81" s="223"/>
      <c r="O81" s="223"/>
      <c r="P81" s="223"/>
      <c r="Q81" s="223"/>
      <c r="R81" s="223"/>
      <c r="S81" s="223"/>
    </row>
    <row r="82" spans="12:19" s="74" customFormat="1" ht="17.25">
      <c r="L82" s="223"/>
      <c r="M82" s="223"/>
      <c r="N82" s="223"/>
      <c r="O82" s="223"/>
      <c r="P82" s="223"/>
      <c r="Q82" s="223"/>
      <c r="R82" s="223"/>
      <c r="S82" s="223"/>
    </row>
    <row r="83" s="74" customFormat="1" ht="17.25"/>
    <row r="84" s="74" customFormat="1" ht="17.25"/>
    <row r="85" s="74" customFormat="1" ht="17.25"/>
    <row r="86" s="74" customFormat="1" ht="17.25"/>
    <row r="87" s="74" customFormat="1" ht="17.25"/>
    <row r="88" spans="2:23" ht="17.2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2:23" ht="17.2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spans="3:23" ht="17.2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spans="3:20" ht="17.2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3:5" ht="17.25">
      <c r="C92" s="74"/>
      <c r="D92" s="74"/>
      <c r="E92" s="74"/>
    </row>
    <row r="93" spans="3:5" ht="17.25">
      <c r="C93" s="74"/>
      <c r="D93" s="74"/>
      <c r="E93" s="74"/>
    </row>
  </sheetData>
  <mergeCells count="133">
    <mergeCell ref="B18:B19"/>
    <mergeCell ref="B20:B21"/>
    <mergeCell ref="D18:G22"/>
    <mergeCell ref="D24:G26"/>
    <mergeCell ref="C18:C26"/>
    <mergeCell ref="B24:B25"/>
    <mergeCell ref="L18:L25"/>
    <mergeCell ref="M18:M25"/>
    <mergeCell ref="N18:N25"/>
    <mergeCell ref="O18:O25"/>
    <mergeCell ref="R14:R16"/>
    <mergeCell ref="S14:S16"/>
    <mergeCell ref="T14:W16"/>
    <mergeCell ref="C27:C29"/>
    <mergeCell ref="H28:H31"/>
    <mergeCell ref="I28:I31"/>
    <mergeCell ref="J28:J31"/>
    <mergeCell ref="K28:K31"/>
    <mergeCell ref="L28:L31"/>
    <mergeCell ref="M28:M31"/>
    <mergeCell ref="B70:D70"/>
    <mergeCell ref="N71:V71"/>
    <mergeCell ref="B50:H50"/>
    <mergeCell ref="N50:T50"/>
    <mergeCell ref="B66:D66"/>
    <mergeCell ref="B68:D68"/>
    <mergeCell ref="D47:J47"/>
    <mergeCell ref="K47:M47"/>
    <mergeCell ref="N47:T47"/>
    <mergeCell ref="D48:J48"/>
    <mergeCell ref="K48:M48"/>
    <mergeCell ref="N48:T48"/>
    <mergeCell ref="D45:J45"/>
    <mergeCell ref="K45:M45"/>
    <mergeCell ref="N45:T45"/>
    <mergeCell ref="D46:J46"/>
    <mergeCell ref="K46:M46"/>
    <mergeCell ref="N46:T46"/>
    <mergeCell ref="D43:J43"/>
    <mergeCell ref="K43:M43"/>
    <mergeCell ref="N43:T43"/>
    <mergeCell ref="D44:J44"/>
    <mergeCell ref="K44:M44"/>
    <mergeCell ref="N44:T44"/>
    <mergeCell ref="D42:J42"/>
    <mergeCell ref="K42:M42"/>
    <mergeCell ref="N42:T42"/>
    <mergeCell ref="S33:S38"/>
    <mergeCell ref="H33:I38"/>
    <mergeCell ref="C40:T40"/>
    <mergeCell ref="D41:J41"/>
    <mergeCell ref="J33:J38"/>
    <mergeCell ref="K33:K35"/>
    <mergeCell ref="C33:C38"/>
    <mergeCell ref="F33:F38"/>
    <mergeCell ref="G33:G35"/>
    <mergeCell ref="G36:G38"/>
    <mergeCell ref="D33:E38"/>
    <mergeCell ref="C30:C31"/>
    <mergeCell ref="N28:N31"/>
    <mergeCell ref="O28:O31"/>
    <mergeCell ref="P28:P31"/>
    <mergeCell ref="D28:D31"/>
    <mergeCell ref="E28:E31"/>
    <mergeCell ref="F28:F31"/>
    <mergeCell ref="G28:G31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T6:W6"/>
    <mergeCell ref="D7:G8"/>
    <mergeCell ref="H7:K8"/>
    <mergeCell ref="L7:O8"/>
    <mergeCell ref="P7:S8"/>
    <mergeCell ref="T7:W8"/>
    <mergeCell ref="P6:S6"/>
    <mergeCell ref="D6:G6"/>
    <mergeCell ref="H6:K6"/>
    <mergeCell ref="L6:O6"/>
    <mergeCell ref="B2:B5"/>
    <mergeCell ref="D14:G14"/>
    <mergeCell ref="D15:F16"/>
    <mergeCell ref="G15:G16"/>
    <mergeCell ref="C7:C17"/>
    <mergeCell ref="D9:F13"/>
    <mergeCell ref="G9:G13"/>
    <mergeCell ref="D17:G17"/>
    <mergeCell ref="P13:S13"/>
    <mergeCell ref="H17:K17"/>
    <mergeCell ref="H14:H16"/>
    <mergeCell ref="I14:I16"/>
    <mergeCell ref="L17:O17"/>
    <mergeCell ref="L14:O16"/>
    <mergeCell ref="J14:J16"/>
    <mergeCell ref="P14:Q16"/>
    <mergeCell ref="L13:O13"/>
    <mergeCell ref="K14:K16"/>
    <mergeCell ref="H9:H12"/>
    <mergeCell ref="I9:I12"/>
    <mergeCell ref="H13:K13"/>
    <mergeCell ref="J9:J12"/>
    <mergeCell ref="K9:K12"/>
    <mergeCell ref="T17:W17"/>
    <mergeCell ref="P17:S17"/>
    <mergeCell ref="Q28:Q31"/>
    <mergeCell ref="R28:R31"/>
    <mergeCell ref="S28:S31"/>
    <mergeCell ref="T18:W32"/>
    <mergeCell ref="R18:R25"/>
    <mergeCell ref="S18:S25"/>
    <mergeCell ref="P26:S27"/>
    <mergeCell ref="P18:P25"/>
    <mergeCell ref="D32:G32"/>
    <mergeCell ref="H32:K32"/>
    <mergeCell ref="L32:O32"/>
    <mergeCell ref="P32:S32"/>
    <mergeCell ref="P33:R38"/>
    <mergeCell ref="H18:H25"/>
    <mergeCell ref="K36:K38"/>
    <mergeCell ref="L33:O38"/>
    <mergeCell ref="H26:K27"/>
    <mergeCell ref="L26:O27"/>
    <mergeCell ref="I18:I25"/>
    <mergeCell ref="J18:J25"/>
    <mergeCell ref="K18:K25"/>
    <mergeCell ref="Q18:Q25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&amp;L&amp;"Times New Roman,Regular"March 2003&amp;R&amp;"Times New Roman,Regular"IEEE P802.15
03/063r3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160" zoomScaleNormal="160" workbookViewId="0" topLeftCell="A7">
      <selection activeCell="A8" sqref="A8"/>
    </sheetView>
  </sheetViews>
  <sheetFormatPr defaultColWidth="8.796875" defaultRowHeight="15"/>
  <cols>
    <col min="1" max="1" width="65.69921875" style="21" customWidth="1"/>
    <col min="2" max="16384" width="8.8984375" style="13" customWidth="1"/>
  </cols>
  <sheetData>
    <row r="1" spans="1:2" ht="15">
      <c r="A1" s="16" t="s">
        <v>21</v>
      </c>
      <c r="B1" s="2"/>
    </row>
    <row r="2" spans="1:2" ht="15">
      <c r="A2" s="16" t="s">
        <v>39</v>
      </c>
      <c r="B2" s="2"/>
    </row>
    <row r="3" spans="1:2" ht="15">
      <c r="A3" s="30" t="s">
        <v>22</v>
      </c>
      <c r="B3" s="2"/>
    </row>
    <row r="4" spans="1:2" ht="15">
      <c r="A4" s="30" t="s">
        <v>20</v>
      </c>
      <c r="B4" s="2"/>
    </row>
    <row r="5" spans="1:2" ht="15">
      <c r="A5" s="18"/>
      <c r="B5" s="2"/>
    </row>
    <row r="6" spans="1:2" ht="15">
      <c r="A6" s="18" t="s">
        <v>19</v>
      </c>
      <c r="B6" s="3"/>
    </row>
    <row r="8" spans="1:2" ht="15">
      <c r="A8" s="19" t="s">
        <v>47</v>
      </c>
      <c r="B8" s="3"/>
    </row>
    <row r="9" spans="1:2" ht="15">
      <c r="A9" s="19" t="s">
        <v>27</v>
      </c>
      <c r="B9" s="3"/>
    </row>
    <row r="10" spans="1:2" ht="15">
      <c r="A10" s="19" t="s">
        <v>48</v>
      </c>
      <c r="B10" s="3"/>
    </row>
    <row r="11" spans="1:2" ht="15">
      <c r="A11" s="19" t="s">
        <v>49</v>
      </c>
      <c r="B11" s="3"/>
    </row>
    <row r="12" spans="1:2" ht="15">
      <c r="A12" s="19" t="s">
        <v>50</v>
      </c>
      <c r="B12" s="3"/>
    </row>
    <row r="13" spans="1:2" ht="15">
      <c r="A13" s="19" t="s">
        <v>51</v>
      </c>
      <c r="B13" s="3"/>
    </row>
    <row r="14" spans="1:2" ht="15">
      <c r="A14" s="19" t="s">
        <v>52</v>
      </c>
      <c r="B14" s="3"/>
    </row>
    <row r="15" spans="1:5" ht="15">
      <c r="A15" s="19"/>
      <c r="B15" s="3"/>
      <c r="C15" s="14"/>
      <c r="D15" s="14"/>
      <c r="E15" s="14"/>
    </row>
    <row r="16" ht="15">
      <c r="A16" s="19"/>
    </row>
    <row r="17" ht="15">
      <c r="A17" s="20" t="s">
        <v>5</v>
      </c>
    </row>
    <row r="18" ht="15">
      <c r="A18" s="20"/>
    </row>
    <row r="19" ht="15">
      <c r="A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03/063r3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6"/>
  <sheetViews>
    <sheetView showGridLines="0" zoomScale="110" zoomScaleNormal="110" workbookViewId="0" topLeftCell="A1">
      <selection activeCell="A10" sqref="A10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9" ht="15">
      <c r="A3" s="2"/>
      <c r="B3" s="2"/>
      <c r="C3" s="30" t="s">
        <v>26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32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 aca="true" t="shared" si="0" ref="A7:A12">A6+0.1</f>
        <v>1.2000000000000002</v>
      </c>
      <c r="B7" s="2" t="s">
        <v>2</v>
      </c>
      <c r="C7" s="2" t="s">
        <v>28</v>
      </c>
      <c r="D7" s="2" t="s">
        <v>1</v>
      </c>
      <c r="E7" s="2" t="s">
        <v>25</v>
      </c>
      <c r="F7" s="2">
        <v>15</v>
      </c>
      <c r="G7" s="5">
        <f aca="true" t="shared" si="1" ref="G7:G12">G6+TIME(0,F6,0)</f>
        <v>0.6465277777777778</v>
      </c>
      <c r="H7" s="35"/>
    </row>
    <row r="8" spans="1:8" ht="15" customHeight="1">
      <c r="A8" s="22">
        <f t="shared" si="0"/>
        <v>1.3000000000000003</v>
      </c>
      <c r="B8" s="2" t="s">
        <v>2</v>
      </c>
      <c r="C8" s="2" t="s">
        <v>64</v>
      </c>
      <c r="D8" s="2" t="s">
        <v>1</v>
      </c>
      <c r="E8" s="2" t="s">
        <v>16</v>
      </c>
      <c r="F8" s="2">
        <v>5</v>
      </c>
      <c r="G8" s="5">
        <f t="shared" si="1"/>
        <v>0.6569444444444444</v>
      </c>
      <c r="H8" s="35"/>
    </row>
    <row r="9" spans="1:8" ht="15" customHeight="1">
      <c r="A9" s="22">
        <f t="shared" si="0"/>
        <v>1.4000000000000004</v>
      </c>
      <c r="B9" s="2" t="s">
        <v>3</v>
      </c>
      <c r="C9" s="2" t="s">
        <v>37</v>
      </c>
      <c r="D9" s="2"/>
      <c r="E9" s="2" t="s">
        <v>16</v>
      </c>
      <c r="F9" s="2">
        <v>15</v>
      </c>
      <c r="G9" s="5">
        <f t="shared" si="1"/>
        <v>0.6604166666666667</v>
      </c>
      <c r="H9" s="35"/>
    </row>
    <row r="10" spans="1:8" ht="15" customHeight="1">
      <c r="A10" s="22">
        <f t="shared" si="0"/>
        <v>1.5000000000000004</v>
      </c>
      <c r="B10" s="2" t="s">
        <v>3</v>
      </c>
      <c r="C10" s="2" t="str">
        <f>CONCATENATE("PHY PROPOSAL PRESENTATION #",TEXT(H10,"0  "),VLOOKUP(H10,POrder!$A$4:$C$25,2,FALSE))</f>
        <v>PHY PROPOSAL PRESENTATION #1  03/107r1</v>
      </c>
      <c r="D10" s="2" t="s">
        <v>1</v>
      </c>
      <c r="E10" s="2" t="str">
        <f>VLOOKUP(H10,POrder!$A$4:$C$25,3,FALSE)</f>
        <v>CHIN</v>
      </c>
      <c r="F10" s="2">
        <v>40</v>
      </c>
      <c r="G10" s="5">
        <f t="shared" si="1"/>
        <v>0.6708333333333333</v>
      </c>
      <c r="H10" s="35">
        <v>1</v>
      </c>
    </row>
    <row r="11" spans="1:8" ht="15" customHeight="1">
      <c r="A11" s="22">
        <f t="shared" si="0"/>
        <v>1.6000000000000005</v>
      </c>
      <c r="B11" s="2" t="s">
        <v>3</v>
      </c>
      <c r="C11" s="2" t="str">
        <f>CONCATENATE("PHY PROPOSAL PRESENTATION #",TEXT(H11,"0  "),VLOOKUP(H11,POrder!$A$4:$C$25,2,FALSE))</f>
        <v>PHY PROPOSAL PRESENTATION #2  03/097r1</v>
      </c>
      <c r="D11" s="2" t="s">
        <v>1</v>
      </c>
      <c r="E11" s="2" t="str">
        <f>VLOOKUP(H11,POrder!$A$4:$C$25,3,FALSE)</f>
        <v>OGAWA</v>
      </c>
      <c r="F11" s="2">
        <v>40</v>
      </c>
      <c r="G11" s="5">
        <f t="shared" si="1"/>
        <v>0.6986111111111111</v>
      </c>
      <c r="H11" s="35">
        <v>2</v>
      </c>
    </row>
    <row r="12" spans="1:8" ht="15" customHeight="1">
      <c r="A12" s="22">
        <f t="shared" si="0"/>
        <v>1.7000000000000006</v>
      </c>
      <c r="B12" s="2" t="s">
        <v>2</v>
      </c>
      <c r="C12" s="2" t="s">
        <v>13</v>
      </c>
      <c r="D12" s="2" t="s">
        <v>1</v>
      </c>
      <c r="E12" s="2" t="s">
        <v>16</v>
      </c>
      <c r="F12" s="2">
        <v>1</v>
      </c>
      <c r="G12" s="5">
        <f t="shared" si="1"/>
        <v>0.7263888888888889</v>
      </c>
      <c r="H12" s="35"/>
    </row>
    <row r="13" spans="1:9" ht="15">
      <c r="A13" s="22"/>
      <c r="B13" s="2"/>
      <c r="C13" s="2"/>
      <c r="D13" s="15"/>
      <c r="E13" s="2"/>
      <c r="F13" s="2"/>
      <c r="G13" s="5"/>
      <c r="H13" s="35"/>
      <c r="I13" s="9"/>
    </row>
    <row r="14" spans="1:9" ht="15">
      <c r="A14" s="7"/>
      <c r="B14" s="3" t="s">
        <v>5</v>
      </c>
      <c r="C14" s="2" t="s">
        <v>6</v>
      </c>
      <c r="H14" s="11"/>
      <c r="I14" s="11"/>
    </row>
    <row r="15" spans="1:9" ht="15">
      <c r="A15" s="7" t="s">
        <v>5</v>
      </c>
      <c r="B15" s="2"/>
      <c r="C15" s="2" t="s">
        <v>7</v>
      </c>
      <c r="H15" s="11"/>
      <c r="I15" s="11"/>
    </row>
    <row r="16" spans="1:8" ht="15">
      <c r="A16" s="7"/>
      <c r="B16" s="2"/>
      <c r="C16" s="2"/>
      <c r="H16" s="11"/>
    </row>
    <row r="17" spans="1:8" ht="15">
      <c r="A17" s="2" t="s">
        <v>63</v>
      </c>
      <c r="B17" s="2"/>
      <c r="C17" s="2"/>
      <c r="H17" s="11"/>
    </row>
    <row r="18" spans="1:9" ht="15">
      <c r="A18" s="33" t="s">
        <v>38</v>
      </c>
      <c r="B18" s="2"/>
      <c r="C18" s="2"/>
      <c r="I18" s="11"/>
    </row>
    <row r="19" spans="1:9" ht="15">
      <c r="A19" s="37" t="s">
        <v>114</v>
      </c>
      <c r="B19" s="2"/>
      <c r="C19" s="2"/>
      <c r="I19" s="11"/>
    </row>
    <row r="20" spans="1:9" ht="15">
      <c r="A20" s="37" t="s">
        <v>113</v>
      </c>
      <c r="B20" s="2"/>
      <c r="C20" s="2"/>
      <c r="I20" s="11"/>
    </row>
    <row r="21" spans="1:9" ht="15">
      <c r="A21" s="32"/>
      <c r="B21" s="2"/>
      <c r="C21" s="2"/>
      <c r="I21" s="11"/>
    </row>
    <row r="22" spans="1:9" ht="15">
      <c r="A22" s="3" t="s">
        <v>8</v>
      </c>
      <c r="B22" s="2"/>
      <c r="C22" s="2"/>
      <c r="I22" s="11"/>
    </row>
    <row r="23" spans="1:9" ht="15">
      <c r="A23" s="3" t="s">
        <v>9</v>
      </c>
      <c r="B23" s="2"/>
      <c r="C23" s="2"/>
      <c r="I23" s="11"/>
    </row>
    <row r="24" spans="1:9" ht="15">
      <c r="A24" s="3" t="s">
        <v>10</v>
      </c>
      <c r="B24" s="2"/>
      <c r="C24" s="2"/>
      <c r="I24" s="11"/>
    </row>
    <row r="25" spans="1:9" ht="15">
      <c r="A25" s="3" t="s">
        <v>11</v>
      </c>
      <c r="B25" s="17"/>
      <c r="C25" s="17"/>
      <c r="I25" s="11"/>
    </row>
    <row r="26" ht="15">
      <c r="I26" s="11"/>
    </row>
    <row r="27" spans="8:9" ht="15">
      <c r="H27" s="17"/>
      <c r="I27" s="11"/>
    </row>
    <row r="35" spans="1:8" s="17" customFormat="1" ht="15">
      <c r="A35"/>
      <c r="B35"/>
      <c r="C35"/>
      <c r="D35"/>
      <c r="E35"/>
      <c r="F35"/>
      <c r="G35"/>
      <c r="H35"/>
    </row>
    <row r="36" spans="1:13" s="17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300" verticalDpi="300" orientation="landscape" scale="96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zoomScale="110" zoomScaleNormal="110" workbookViewId="0" topLeftCell="A1">
      <selection activeCell="C14" sqref="C14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"),VLOOKUP(H7,POrder!$A$4:$C$25,2,FALSE))</f>
        <v>PHY PROPOSAL PRESENTATION #3  03/109r1</v>
      </c>
      <c r="D7" s="2" t="s">
        <v>1</v>
      </c>
      <c r="E7" s="2" t="str">
        <f>VLOOKUP(H7,POrder!$A$4:$C$25,3,FALSE)</f>
        <v>FOERSTER</v>
      </c>
      <c r="F7" s="2">
        <v>40</v>
      </c>
      <c r="G7" s="5">
        <f>G6+TIME(0,F6,0)</f>
        <v>0.33402777777777776</v>
      </c>
      <c r="H7" s="35">
        <v>3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"),VLOOKUP(H8,POrder!$A$4:$C$25,2,FALSE))</f>
        <v>PHY PROPOSAL PRESENTATION #4  03/103r0</v>
      </c>
      <c r="D8" s="2" t="s">
        <v>1</v>
      </c>
      <c r="E8" s="2" t="str">
        <f>VLOOKUP(H8,POrder!$A$4:$C$25,3,FALSE)</f>
        <v>BOEHLKE</v>
      </c>
      <c r="F8" s="2">
        <v>40</v>
      </c>
      <c r="G8" s="5">
        <f>G7+TIME(0,F7,0)</f>
        <v>0.36180555555555555</v>
      </c>
      <c r="H8" s="35">
        <v>4</v>
      </c>
    </row>
    <row r="9" spans="1:8" ht="15">
      <c r="A9" s="22">
        <f>A8+0.1</f>
        <v>2.4000000000000004</v>
      </c>
      <c r="B9" s="2" t="s">
        <v>3</v>
      </c>
      <c r="C9" s="2" t="str">
        <f>CONCATENATE("PHY PROPOSAL PRESENTATION #",TEXT(H9,"0  "),VLOOKUP(H9,POrder!$A$4:$C$25,2,FALSE))</f>
        <v>PHY PROPOSAL PRESENTATION #5  03/131r0</v>
      </c>
      <c r="D9" s="2" t="s">
        <v>1</v>
      </c>
      <c r="E9" s="2" t="str">
        <f>VLOOKUP(H9,POrder!$A$4:$C$25,3,FALSE)</f>
        <v>RYPINSKI</v>
      </c>
      <c r="F9" s="2">
        <v>40</v>
      </c>
      <c r="G9" s="5">
        <f>G8+TIME(0,F8,0)</f>
        <v>0.38958333333333334</v>
      </c>
      <c r="H9" s="35">
        <v>5</v>
      </c>
    </row>
    <row r="10" spans="1:8" ht="15">
      <c r="A10" s="22">
        <f>A9+0.1</f>
        <v>2.5000000000000004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3.1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3.2</v>
      </c>
      <c r="B13" s="2" t="s">
        <v>3</v>
      </c>
      <c r="C13" s="2" t="str">
        <f>CONCATENATE("PHY PROPOSAL PRESENTATION #",TEXT(H13,"0  "),VLOOKUP(H13,POrder!$A$4:$C$25,2,FALSE))</f>
        <v>PHY PROPOSAL PRESENTATION #6  03/101r0</v>
      </c>
      <c r="D13" s="2" t="s">
        <v>1</v>
      </c>
      <c r="E13" s="2" t="str">
        <f>VLOOKUP(H13,POrder!$A$4:$C$25,3,FALSE)</f>
        <v>CHEAH</v>
      </c>
      <c r="F13" s="2">
        <v>40</v>
      </c>
      <c r="G13" s="5">
        <f>G12+TIME(0,F12,0)</f>
        <v>0.5423611111111111</v>
      </c>
      <c r="H13" s="35">
        <v>6</v>
      </c>
    </row>
    <row r="14" spans="1:8" ht="15">
      <c r="A14" s="22">
        <f>A13+0.1</f>
        <v>3.3000000000000003</v>
      </c>
      <c r="B14" s="2" t="s">
        <v>3</v>
      </c>
      <c r="C14" s="2" t="str">
        <f>CONCATENATE("PHY PROPOSAL PRESENTATION #",TEXT(H14,"0  "),VLOOKUP(H14,POrder!$A$4:$C$25,2,FALSE))</f>
        <v>PHY PROPOSAL PRESENTATION #7  03/123r1</v>
      </c>
      <c r="D14" s="2" t="s">
        <v>1</v>
      </c>
      <c r="E14" s="2" t="str">
        <f>VLOOKUP(H14,POrder!$A$4:$C$25,3,FALSE)</f>
        <v>MC LAUGHLIN</v>
      </c>
      <c r="F14" s="2">
        <v>40</v>
      </c>
      <c r="G14" s="5">
        <f>G13+TIME(0,F13,0)</f>
        <v>0.5701388888888889</v>
      </c>
      <c r="H14" s="35">
        <v>7</v>
      </c>
    </row>
    <row r="15" spans="1:8" ht="15">
      <c r="A15" s="22">
        <f>A14+0.1</f>
        <v>3.4000000000000004</v>
      </c>
      <c r="B15" s="2" t="s">
        <v>3</v>
      </c>
      <c r="C15" s="2" t="str">
        <f>CONCATENATE("PHY PROPOSAL PRESENTATION #",TEXT(H15,"0  "),VLOOKUP(H15,POrder!$A$4:$C$25,2,FALSE))</f>
        <v>PHY PROPOSAL PRESENTATION #8  03/105r1</v>
      </c>
      <c r="D15" s="2" t="s">
        <v>1</v>
      </c>
      <c r="E15" s="2" t="str">
        <f>VLOOKUP(H15,POrder!$A$4:$C$25,3,FALSE)</f>
        <v>ASKAR</v>
      </c>
      <c r="F15" s="2">
        <v>40</v>
      </c>
      <c r="G15" s="5">
        <f>G14+TIME(0,F14,0)</f>
        <v>0.5979166666666667</v>
      </c>
      <c r="H15" s="35">
        <v>8</v>
      </c>
    </row>
    <row r="16" spans="1:8" ht="15">
      <c r="A16" s="22">
        <f>A15+0.1</f>
        <v>3.5000000000000004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4:8" ht="15">
      <c r="D17" s="2"/>
      <c r="E17" s="2"/>
      <c r="F17" s="2"/>
      <c r="H17" s="35"/>
    </row>
    <row r="18" spans="1:8" ht="15">
      <c r="A18" s="22">
        <v>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4.199999999999999</v>
      </c>
      <c r="B19" s="2" t="s">
        <v>3</v>
      </c>
      <c r="C19" s="2" t="str">
        <f>CONCATENATE("PHY PROPOSAL PRESENTATION #",TEXT(H19,"0  "),VLOOKUP(H19,POrder!$A$4:$C$25,2,FALSE))</f>
        <v>PHY PROPOSAL PRESENTATION #9  03/145r0</v>
      </c>
      <c r="D19" s="2" t="s">
        <v>1</v>
      </c>
      <c r="E19" s="2" t="str">
        <f>VLOOKUP(H19,POrder!$A$4:$C$25,3,FALSE)</f>
        <v>HORIE</v>
      </c>
      <c r="F19" s="2">
        <v>40</v>
      </c>
      <c r="G19" s="5">
        <f>G18+TIME(0,F18,0)</f>
        <v>0.6465277777777778</v>
      </c>
      <c r="H19" s="35">
        <v>9</v>
      </c>
    </row>
    <row r="20" spans="1:8" ht="15">
      <c r="A20" s="22">
        <f>A19+0.1</f>
        <v>4.299999999999999</v>
      </c>
      <c r="B20" s="2" t="s">
        <v>3</v>
      </c>
      <c r="C20" s="2" t="str">
        <f>CONCATENATE("PHY PROPOSAL PRESENTATION #",TEXT(H20,"0  "),VLOOKUP(H20,POrder!$A$4:$C$25,2,FALSE))</f>
        <v>PHY PROPOSAL PRESENTATION #10  03/111r0</v>
      </c>
      <c r="D20" s="2" t="s">
        <v>1</v>
      </c>
      <c r="E20" s="2" t="str">
        <f>VLOOKUP(H20,POrder!$A$4:$C$25,3,FALSE)</f>
        <v>MOLISCH</v>
      </c>
      <c r="F20" s="2">
        <v>40</v>
      </c>
      <c r="G20" s="5">
        <f>G19+TIME(0,F19,0)</f>
        <v>0.6743055555555556</v>
      </c>
      <c r="H20" s="35">
        <v>10</v>
      </c>
    </row>
    <row r="21" spans="1:8" ht="15">
      <c r="A21" s="22">
        <f>A20+0.1</f>
        <v>4.399999999999999</v>
      </c>
      <c r="B21" s="2" t="s">
        <v>3</v>
      </c>
      <c r="C21" s="2" t="str">
        <f>CONCATENATE("PHY PROPOSAL PRESENTATION #",TEXT(H21,"0  "),VLOOKUP(H21,POrder!$A$4:$C$25,2,FALSE))</f>
        <v>PHY PROPOSAL PRESENTATION #11  03/141r1</v>
      </c>
      <c r="D21" s="2" t="s">
        <v>1</v>
      </c>
      <c r="E21" s="2" t="str">
        <f>VLOOKUP(H21,POrder!$A$4:$C$25,3,FALSE)</f>
        <v>BATRA</v>
      </c>
      <c r="F21" s="2">
        <v>40</v>
      </c>
      <c r="G21" s="5">
        <f>G20+TIME(0,F20,0)</f>
        <v>0.7020833333333334</v>
      </c>
      <c r="H21" s="35">
        <v>11</v>
      </c>
    </row>
    <row r="22" spans="1:8" ht="15">
      <c r="A22" s="22">
        <f>A21+0.1</f>
        <v>4.499999999999998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9" ht="15">
      <c r="A24" s="7"/>
      <c r="B24" s="3" t="s">
        <v>5</v>
      </c>
      <c r="C24" s="2" t="s">
        <v>6</v>
      </c>
      <c r="I24" s="9"/>
    </row>
    <row r="25" spans="1:3" ht="15">
      <c r="A25" s="7" t="s">
        <v>5</v>
      </c>
      <c r="B25" s="2"/>
      <c r="C25" s="2" t="s">
        <v>7</v>
      </c>
    </row>
    <row r="26" spans="1:3" ht="15">
      <c r="A26" s="34"/>
      <c r="B26" s="2"/>
      <c r="C26" s="2"/>
    </row>
    <row r="27" spans="1:9" ht="15">
      <c r="A27" s="3" t="s">
        <v>8</v>
      </c>
      <c r="B27" s="2"/>
      <c r="C27" s="2"/>
      <c r="I27" s="9"/>
    </row>
    <row r="28" spans="1:9" ht="15">
      <c r="A28" s="3" t="s">
        <v>9</v>
      </c>
      <c r="B28" s="2"/>
      <c r="C28" s="2"/>
      <c r="I28" s="9"/>
    </row>
    <row r="29" spans="1:9" ht="15">
      <c r="A29" s="3" t="s">
        <v>10</v>
      </c>
      <c r="B29" s="2"/>
      <c r="C29" s="2"/>
      <c r="I29" s="9"/>
    </row>
    <row r="30" spans="1:3" ht="15">
      <c r="A30" s="3" t="s">
        <v>11</v>
      </c>
      <c r="B30" s="17"/>
      <c r="C30" s="17"/>
    </row>
    <row r="31" ht="15">
      <c r="I31" s="9"/>
    </row>
    <row r="32" ht="15">
      <c r="I32" s="9"/>
    </row>
    <row r="33" spans="1:9" s="17" customFormat="1" ht="15">
      <c r="A33"/>
      <c r="B33"/>
      <c r="C33"/>
      <c r="D33"/>
      <c r="E33"/>
      <c r="F33"/>
      <c r="G33"/>
      <c r="I33" s="31"/>
    </row>
    <row r="34" ht="15">
      <c r="I34" s="9"/>
    </row>
    <row r="35" ht="15">
      <c r="I35" s="9"/>
    </row>
    <row r="36" ht="15">
      <c r="I36" s="9"/>
    </row>
    <row r="37" ht="15">
      <c r="I37" s="9"/>
    </row>
    <row r="38" ht="15">
      <c r="I38" s="9"/>
    </row>
    <row r="42" spans="1:7" s="17" customFormat="1" ht="15">
      <c r="A42"/>
      <c r="B42"/>
      <c r="C42"/>
      <c r="D42"/>
      <c r="E42"/>
      <c r="F42"/>
      <c r="G42"/>
    </row>
    <row r="43" spans="1:13" s="1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C20" sqref="C20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5.1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5.199999999999999</v>
      </c>
      <c r="B7" s="2" t="s">
        <v>3</v>
      </c>
      <c r="C7" s="2" t="str">
        <f>CONCATENATE("PHY PROPOSAL PRESENTATION #",TEXT(H7,"0  "),VLOOKUP(H7,POrder!$A$4:$C$25,2,FALSE))</f>
        <v>PHY PROPOSAL PRESENTATION #12  03/153r2</v>
      </c>
      <c r="D7" s="2" t="s">
        <v>1</v>
      </c>
      <c r="E7" s="2" t="str">
        <f>VLOOKUP(H7,POrder!$A$4:$C$25,3,FALSE)</f>
        <v>WELBORN</v>
      </c>
      <c r="F7" s="2">
        <v>40</v>
      </c>
      <c r="G7" s="5">
        <f>G6+TIME(0,F6,0)</f>
        <v>0.33402777777777776</v>
      </c>
      <c r="H7" s="35">
        <v>12</v>
      </c>
    </row>
    <row r="8" spans="1:8" ht="15">
      <c r="A8" s="22">
        <f>A7+0.1</f>
        <v>5.299999999999999</v>
      </c>
      <c r="B8" s="2" t="s">
        <v>3</v>
      </c>
      <c r="C8" s="2" t="str">
        <f>CONCATENATE("PHY PROPOSAL PRESENTATION #",TEXT(H8,"0  "),VLOOKUP(H8,POrder!$A$4:$C$25,2,FALSE))</f>
        <v>PHY PROPOSAL PRESENTATION #13  03/135r1</v>
      </c>
      <c r="D8" s="2" t="s">
        <v>1</v>
      </c>
      <c r="E8" s="2" t="str">
        <f>VLOOKUP(H8,POrder!$A$4:$C$25,3,FALSE)</f>
        <v>KWON</v>
      </c>
      <c r="F8" s="2">
        <v>40</v>
      </c>
      <c r="G8" s="5">
        <f>G7+TIME(0,F7,0)</f>
        <v>0.36180555555555555</v>
      </c>
      <c r="H8" s="35">
        <v>13</v>
      </c>
    </row>
    <row r="9" spans="1:8" ht="15">
      <c r="A9" s="22">
        <f>A8+0.1</f>
        <v>5.399999999999999</v>
      </c>
      <c r="B9" s="2" t="s">
        <v>3</v>
      </c>
      <c r="C9" s="2" t="str">
        <f>CONCATENATE("PHY PROPOSAL PRESENTATION #",TEXT(H9,"0  "),VLOOKUP(H9,POrder!$A$4:$C$25,2,FALSE))</f>
        <v>PHY PROPOSAL PRESENTATION #14  03/095r1</v>
      </c>
      <c r="D9" s="2" t="s">
        <v>1</v>
      </c>
      <c r="E9" s="2" t="str">
        <f>VLOOKUP(H9,POrder!$A$4:$C$25,3,FALSE)</f>
        <v>OJARD</v>
      </c>
      <c r="F9" s="2">
        <v>40</v>
      </c>
      <c r="G9" s="5">
        <f>G8+TIME(0,F8,0)</f>
        <v>0.38958333333333334</v>
      </c>
      <c r="H9" s="35">
        <v>14</v>
      </c>
    </row>
    <row r="10" spans="1:8" ht="15">
      <c r="A10" s="22">
        <f>A9+0.1</f>
        <v>5.499999999999998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6.1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6.199999999999999</v>
      </c>
      <c r="B13" s="2" t="s">
        <v>3</v>
      </c>
      <c r="C13" s="2" t="str">
        <f>CONCATENATE("PHY PROPOSAL PRESENTATION #",TEXT(H13,"0  "),VLOOKUP(H13,POrder!$A$4:$C$25,2,FALSE))</f>
        <v>PHY PROPOSAL PRESENTATION #15  03/099r1</v>
      </c>
      <c r="D13" s="2" t="s">
        <v>1</v>
      </c>
      <c r="E13" s="2" t="str">
        <f>VLOOKUP(H13,POrder!$A$4:$C$25,3,FALSE)</f>
        <v>AIELLO</v>
      </c>
      <c r="F13" s="2">
        <v>40</v>
      </c>
      <c r="G13" s="5">
        <f>G12+TIME(0,F12,0)</f>
        <v>0.5423611111111111</v>
      </c>
      <c r="H13" s="35">
        <v>15</v>
      </c>
    </row>
    <row r="14" spans="1:8" ht="15">
      <c r="A14" s="22">
        <f>A13+0.1</f>
        <v>6.299999999999999</v>
      </c>
      <c r="B14" s="2" t="s">
        <v>3</v>
      </c>
      <c r="C14" s="2" t="str">
        <f>CONCATENATE("PHY PROPOSAL PRESENTATION #",TEXT(H14,"0  "),VLOOKUP(H14,POrder!$A$4:$C$25,2,FALSE))</f>
        <v>PHY PROPOSAL PRESENTATION #16  03/133r0</v>
      </c>
      <c r="D14" s="2" t="s">
        <v>1</v>
      </c>
      <c r="E14" s="2" t="str">
        <f>VLOOKUP(H14,POrder!$A$4:$C$25,3,FALSE)</f>
        <v>PARK</v>
      </c>
      <c r="F14" s="2">
        <v>40</v>
      </c>
      <c r="G14" s="5">
        <f>G13+TIME(0,F13,0)</f>
        <v>0.5701388888888889</v>
      </c>
      <c r="H14" s="35">
        <v>16</v>
      </c>
    </row>
    <row r="15" spans="1:8" ht="15">
      <c r="A15" s="22">
        <f>A14+0.1</f>
        <v>6.399999999999999</v>
      </c>
      <c r="B15" s="2" t="s">
        <v>3</v>
      </c>
      <c r="C15" s="2" t="str">
        <f>CONCATENATE("PHY PROPOSAL PRESENTATION #",TEXT(H15,"0  "),VLOOKUP(H15,POrder!$A$4:$C$25,2,FALSE))</f>
        <v>PHY PROPOSAL PRESENTATION #17  03/125r2</v>
      </c>
      <c r="D15" s="2" t="s">
        <v>1</v>
      </c>
      <c r="E15" s="2" t="str">
        <f>VLOOKUP(H15,POrder!$A$4:$C$25,3,FALSE)</f>
        <v>RAZZELL</v>
      </c>
      <c r="F15" s="2">
        <v>40</v>
      </c>
      <c r="G15" s="5">
        <f>G14+TIME(0,F14,0)</f>
        <v>0.5979166666666667</v>
      </c>
      <c r="H15" s="35">
        <v>17</v>
      </c>
    </row>
    <row r="16" spans="1:8" ht="15">
      <c r="A16" s="22">
        <f>A15+0.1</f>
        <v>6.499999999999998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7.199999999999999</v>
      </c>
      <c r="B19" s="2" t="s">
        <v>3</v>
      </c>
      <c r="C19" s="2" t="str">
        <f>CONCATENATE("PHY PROPOSAL PRESENTATION #",TEXT(H19,"0  "),VLOOKUP(H19,POrder!$A$4:$C$25,2,FALSE))</f>
        <v>PHY PROPOSAL PRESENTATION #18  03/137r0</v>
      </c>
      <c r="D19" s="2" t="s">
        <v>1</v>
      </c>
      <c r="E19" s="2" t="str">
        <f>VLOOKUP(H19,POrder!$A$4:$C$25,3,FALSE)</f>
        <v>HUANG</v>
      </c>
      <c r="F19" s="2">
        <v>40</v>
      </c>
      <c r="G19" s="5">
        <f>G18+TIME(0,F18,0)</f>
        <v>0.6465277777777778</v>
      </c>
      <c r="H19" s="35">
        <v>18</v>
      </c>
    </row>
    <row r="20" spans="1:8" ht="15">
      <c r="A20" s="22">
        <f>A19+0.1</f>
        <v>7.299999999999999</v>
      </c>
      <c r="B20" s="2" t="s">
        <v>3</v>
      </c>
      <c r="C20" s="2" t="str">
        <f>CONCATENATE("PHY PROPOSAL PRESENTATION #",TEXT(H20,"0  "),VLOOKUP(H20,POrder!$A$4:$C$25,2,FALSE))</f>
        <v>PHY PROPOSAL PRESENTATION #19  03/139r1</v>
      </c>
      <c r="D20" s="2" t="s">
        <v>1</v>
      </c>
      <c r="E20" s="2" t="str">
        <f>VLOOKUP(H20,POrder!$A$4:$C$25,3,FALSE)</f>
        <v>ROUZET/HELAL</v>
      </c>
      <c r="F20" s="2">
        <v>40</v>
      </c>
      <c r="G20" s="5">
        <f>G19+TIME(0,F19,0)</f>
        <v>0.6743055555555556</v>
      </c>
      <c r="H20" s="35">
        <v>19</v>
      </c>
    </row>
    <row r="21" spans="1:8" ht="15">
      <c r="A21" s="22">
        <f>A20+0.1</f>
        <v>7.399999999999999</v>
      </c>
      <c r="B21" s="2" t="s">
        <v>3</v>
      </c>
      <c r="C21" s="2" t="str">
        <f>CONCATENATE("PHY PROPOSAL PRESENTATION #",TEXT(H21,"0  "),VLOOKUP(H21,POrder!$A$4:$C$25,2,FALSE))</f>
        <v>PHY PROPOSAL PRESENTATION #20  03/151r1</v>
      </c>
      <c r="D21" s="2" t="s">
        <v>1</v>
      </c>
      <c r="E21" s="2" t="str">
        <f>VLOOKUP(H21,POrder!$A$4:$C$25,3,FALSE)</f>
        <v>SHOR</v>
      </c>
      <c r="F21" s="2">
        <v>40</v>
      </c>
      <c r="G21" s="5">
        <f>G20+TIME(0,F20,0)</f>
        <v>0.7020833333333334</v>
      </c>
      <c r="H21" s="35">
        <v>20</v>
      </c>
    </row>
    <row r="22" spans="1:8" ht="15">
      <c r="A22" s="22">
        <f>A21+0.1</f>
        <v>7.499999999999998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2003&amp;RIEEE P802.15
03/063r3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0">
      <selection activeCell="A24" sqref="A24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21</v>
      </c>
      <c r="D1" s="2"/>
      <c r="E1" s="2"/>
      <c r="F1" s="2"/>
      <c r="G1" s="2"/>
    </row>
    <row r="2" spans="1:7" ht="15.75">
      <c r="A2" s="2"/>
      <c r="B2" s="2"/>
      <c r="C2" s="16" t="s">
        <v>31</v>
      </c>
      <c r="D2" s="2"/>
      <c r="E2" s="2"/>
      <c r="F2" s="2"/>
      <c r="G2" s="2"/>
    </row>
    <row r="3" spans="1:7" ht="15.75">
      <c r="A3" s="2"/>
      <c r="B3" s="2"/>
      <c r="C3" s="30" t="s">
        <v>26</v>
      </c>
      <c r="D3" s="2"/>
      <c r="E3" s="2"/>
      <c r="F3" s="2"/>
      <c r="G3" s="2"/>
    </row>
    <row r="4" spans="1:7" ht="15.75">
      <c r="A4" s="2"/>
      <c r="B4" s="2"/>
      <c r="C4" s="30" t="s">
        <v>32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8.2</v>
      </c>
      <c r="B7" s="2" t="s">
        <v>3</v>
      </c>
      <c r="C7" s="2" t="str">
        <f>CONCATENATE("PHY PROPOSAL PRESENTATION #",TEXT(H7,"0  "),VLOOKUP(H7,POrder!$A$4:$C$25,2,FALSE))</f>
        <v>PHY PROPOSAL PRESENTATION #21  03/143r2</v>
      </c>
      <c r="D7" s="2" t="s">
        <v>1</v>
      </c>
      <c r="E7" s="2" t="str">
        <f>VLOOKUP(H7,POrder!$A$4:$C$25,3,FALSE)</f>
        <v>KELLY</v>
      </c>
      <c r="F7" s="2">
        <v>40</v>
      </c>
      <c r="G7" s="5">
        <f>G6+TIME(0,F6,0)</f>
        <v>0.33402777777777776</v>
      </c>
      <c r="H7" s="36">
        <v>21</v>
      </c>
    </row>
    <row r="8" spans="1:8" s="8" customFormat="1" ht="15">
      <c r="A8" s="22">
        <f>A7+0.1</f>
        <v>8.299999999999999</v>
      </c>
      <c r="B8" s="2" t="s">
        <v>3</v>
      </c>
      <c r="C8" s="2" t="str">
        <f>CONCATENATE("PHY PROPOSAL PRESENTATION #",TEXT(H8,"0  "),VLOOKUP(H8,POrder!$A$4:$C$25,2,FALSE))</f>
        <v>PHY PROPOSAL PRESENTATION #22  03/121r1</v>
      </c>
      <c r="D8" s="2" t="s">
        <v>1</v>
      </c>
      <c r="E8" s="2" t="str">
        <f>VLOOKUP(H8,POrder!$A$4:$C$25,3,FALSE)</f>
        <v>MO</v>
      </c>
      <c r="F8" s="2">
        <v>40</v>
      </c>
      <c r="G8" s="5">
        <f>G7+TIME(0,F7,0)</f>
        <v>0.36180555555555555</v>
      </c>
      <c r="H8" s="36">
        <v>22</v>
      </c>
    </row>
    <row r="9" spans="1:8" s="8" customFormat="1" ht="15">
      <c r="A9" s="22">
        <f>A8+0.1</f>
        <v>8.399999999999999</v>
      </c>
      <c r="B9" s="2" t="s">
        <v>3</v>
      </c>
      <c r="C9" s="2" t="s">
        <v>42</v>
      </c>
      <c r="D9" s="2" t="s">
        <v>1</v>
      </c>
      <c r="E9" s="2" t="s">
        <v>43</v>
      </c>
      <c r="F9" s="2">
        <v>40</v>
      </c>
      <c r="G9" s="5">
        <f>G8+TIME(0,F8,0)</f>
        <v>0.38958333333333334</v>
      </c>
      <c r="H9" s="36"/>
    </row>
    <row r="10" spans="1:8" s="8" customFormat="1" ht="15">
      <c r="A10" s="22">
        <f>A9+0.1</f>
        <v>8.499999999999998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6"/>
    </row>
    <row r="11" spans="1:8" ht="15">
      <c r="A11" s="27"/>
      <c r="B11" s="2"/>
      <c r="C11" s="2"/>
      <c r="D11" s="15"/>
      <c r="E11" s="2"/>
      <c r="F11" s="2"/>
      <c r="G11" s="5"/>
      <c r="H11" s="36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17" customFormat="1" ht="15">
      <c r="A13" s="22">
        <f>A12+0.1</f>
        <v>9.2</v>
      </c>
      <c r="B13" s="2" t="s">
        <v>3</v>
      </c>
      <c r="C13" s="2" t="s">
        <v>29</v>
      </c>
      <c r="D13" s="15" t="s">
        <v>12</v>
      </c>
      <c r="E13" s="2" t="s">
        <v>40</v>
      </c>
      <c r="F13" s="2">
        <v>90</v>
      </c>
      <c r="G13" s="5">
        <f>G12+TIME(0,F12,0)</f>
        <v>0.43819444444444444</v>
      </c>
      <c r="H13" s="36"/>
    </row>
    <row r="14" spans="1:8" ht="15">
      <c r="A14" s="22">
        <f>A13+0.1</f>
        <v>9.299999999999999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6"/>
    </row>
    <row r="15" spans="1:8" ht="15">
      <c r="A15" s="27"/>
      <c r="B15" s="2"/>
      <c r="C15" s="2"/>
      <c r="D15" s="15"/>
      <c r="E15" s="2"/>
      <c r="F15" s="2"/>
      <c r="G15" s="5"/>
      <c r="H15" s="36"/>
    </row>
    <row r="16" spans="1:8" s="8" customFormat="1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6"/>
    </row>
    <row r="17" spans="1:8" s="8" customFormat="1" ht="15">
      <c r="A17" s="22">
        <f>A16+0.1</f>
        <v>10.2</v>
      </c>
      <c r="B17" s="2" t="s">
        <v>3</v>
      </c>
      <c r="C17" s="2" t="s">
        <v>44</v>
      </c>
      <c r="D17" s="2" t="s">
        <v>1</v>
      </c>
      <c r="E17" s="2" t="s">
        <v>18</v>
      </c>
      <c r="F17" s="2">
        <v>120</v>
      </c>
      <c r="G17" s="5">
        <f>G16+TIME(0,F16,0)</f>
        <v>0.5423611111111111</v>
      </c>
      <c r="H17" s="36"/>
    </row>
    <row r="18" spans="1:8" s="8" customFormat="1" ht="15">
      <c r="A18" s="27"/>
      <c r="B18" s="2"/>
      <c r="C18" s="2" t="s">
        <v>45</v>
      </c>
      <c r="D18" s="2"/>
      <c r="E18" s="2"/>
      <c r="F18" s="2"/>
      <c r="G18" s="5"/>
      <c r="H18" s="36"/>
    </row>
    <row r="19" spans="1:8" s="8" customFormat="1" ht="15">
      <c r="A19" s="27"/>
      <c r="B19" s="2"/>
      <c r="C19" s="2" t="s">
        <v>46</v>
      </c>
      <c r="D19" s="2"/>
      <c r="E19" s="2"/>
      <c r="F19" s="2"/>
      <c r="G19" s="5"/>
      <c r="H19" s="36"/>
    </row>
    <row r="20" spans="1:8" s="8" customFormat="1" ht="15">
      <c r="A20" s="22">
        <f>A17+0.1</f>
        <v>10.299999999999999</v>
      </c>
      <c r="B20" s="2" t="s">
        <v>2</v>
      </c>
      <c r="C20" s="2" t="s">
        <v>13</v>
      </c>
      <c r="D20" s="15" t="s">
        <v>12</v>
      </c>
      <c r="E20" s="2" t="s">
        <v>16</v>
      </c>
      <c r="F20" s="2">
        <v>1</v>
      </c>
      <c r="G20" s="5">
        <f>G17+TIME(0,F17,0)</f>
        <v>0.6256944444444444</v>
      </c>
      <c r="H20" s="36"/>
    </row>
    <row r="21" spans="1:8" s="8" customFormat="1" ht="15">
      <c r="A21" s="27"/>
      <c r="B21" s="2"/>
      <c r="C21" s="2"/>
      <c r="D21" s="15"/>
      <c r="E21" s="2"/>
      <c r="F21" s="2"/>
      <c r="G21" s="5"/>
      <c r="H21" s="36"/>
    </row>
    <row r="22" spans="1:8" s="8" customFormat="1" ht="15">
      <c r="A22" s="22">
        <v>11.1</v>
      </c>
      <c r="B22" s="2" t="s">
        <v>4</v>
      </c>
      <c r="C22" s="2" t="s">
        <v>0</v>
      </c>
      <c r="D22" s="15" t="s">
        <v>12</v>
      </c>
      <c r="E22" s="2" t="s">
        <v>16</v>
      </c>
      <c r="F22" s="2">
        <v>1</v>
      </c>
      <c r="G22" s="5">
        <f>TIME(15,30,0)</f>
        <v>0.6458333333333334</v>
      </c>
      <c r="H22" s="36"/>
    </row>
    <row r="23" spans="1:8" s="8" customFormat="1" ht="15">
      <c r="A23" s="22">
        <f>A22+0.1</f>
        <v>11.2</v>
      </c>
      <c r="B23" s="2" t="s">
        <v>3</v>
      </c>
      <c r="C23" s="2" t="s">
        <v>23</v>
      </c>
      <c r="D23" s="2" t="s">
        <v>1</v>
      </c>
      <c r="E23" s="2" t="s">
        <v>16</v>
      </c>
      <c r="F23" s="2">
        <v>90</v>
      </c>
      <c r="G23" s="5">
        <f>G22+TIME(0,F22,0)</f>
        <v>0.6465277777777778</v>
      </c>
      <c r="H23" s="36"/>
    </row>
    <row r="24" spans="1:8" s="8" customFormat="1" ht="15">
      <c r="A24" s="27"/>
      <c r="B24" s="2"/>
      <c r="C24" s="2" t="s">
        <v>41</v>
      </c>
      <c r="D24" s="2"/>
      <c r="E24" s="2"/>
      <c r="F24" s="2"/>
      <c r="G24" s="5"/>
      <c r="H24" s="36"/>
    </row>
    <row r="25" spans="1:8" s="8" customFormat="1" ht="15">
      <c r="A25" s="27"/>
      <c r="B25" s="2"/>
      <c r="C25" s="2" t="s">
        <v>24</v>
      </c>
      <c r="D25" s="2"/>
      <c r="E25" s="2"/>
      <c r="F25" s="2"/>
      <c r="G25" s="5"/>
      <c r="H25" s="36"/>
    </row>
    <row r="26" spans="1:8" s="8" customFormat="1" ht="15">
      <c r="A26" s="27"/>
      <c r="B26" s="2"/>
      <c r="C26" s="2" t="s">
        <v>30</v>
      </c>
      <c r="D26" s="2"/>
      <c r="E26" s="2"/>
      <c r="F26" s="2"/>
      <c r="G26" s="5"/>
      <c r="H26" s="36"/>
    </row>
    <row r="27" spans="1:8" s="17" customFormat="1" ht="15">
      <c r="A27" s="22">
        <f>A23+0.1</f>
        <v>11.299999999999999</v>
      </c>
      <c r="B27" s="2" t="s">
        <v>2</v>
      </c>
      <c r="C27" s="2" t="s">
        <v>13</v>
      </c>
      <c r="D27" s="15" t="s">
        <v>12</v>
      </c>
      <c r="E27" s="2" t="s">
        <v>16</v>
      </c>
      <c r="F27" s="2">
        <v>1</v>
      </c>
      <c r="G27" s="5">
        <f>G23+TIME(0,F23,0)</f>
        <v>0.7090277777777778</v>
      </c>
      <c r="H27" s="36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&amp;LMar 2003&amp;RIEEE P802.15 03/063r3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A1" sqref="A1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12.1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24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v>12.2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25" zoomScaleNormal="125" workbookViewId="0" topLeftCell="A4">
      <selection activeCell="A27" sqref="A27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233</v>
      </c>
    </row>
    <row r="3" spans="1:5" ht="15">
      <c r="A3" t="s">
        <v>65</v>
      </c>
      <c r="B3" t="s">
        <v>66</v>
      </c>
      <c r="C3" t="s">
        <v>68</v>
      </c>
      <c r="E3" t="s">
        <v>116</v>
      </c>
    </row>
    <row r="4" spans="1:5" ht="15">
      <c r="A4">
        <v>1</v>
      </c>
      <c r="B4" t="s">
        <v>238</v>
      </c>
      <c r="C4" t="s">
        <v>103</v>
      </c>
      <c r="D4" s="35" t="s">
        <v>108</v>
      </c>
      <c r="E4" t="s">
        <v>91</v>
      </c>
    </row>
    <row r="5" spans="1:5" ht="15">
      <c r="A5">
        <v>2</v>
      </c>
      <c r="B5" t="s">
        <v>235</v>
      </c>
      <c r="C5" t="s">
        <v>117</v>
      </c>
      <c r="D5" s="35" t="s">
        <v>62</v>
      </c>
      <c r="E5" t="s">
        <v>112</v>
      </c>
    </row>
    <row r="6" spans="1:5" ht="15">
      <c r="A6">
        <v>3</v>
      </c>
      <c r="B6" t="s">
        <v>239</v>
      </c>
      <c r="C6" t="s">
        <v>102</v>
      </c>
      <c r="D6" s="35" t="s">
        <v>108</v>
      </c>
      <c r="E6" t="s">
        <v>77</v>
      </c>
    </row>
    <row r="7" spans="1:5" ht="15">
      <c r="A7">
        <v>4</v>
      </c>
      <c r="B7" t="s">
        <v>54</v>
      </c>
      <c r="C7" t="s">
        <v>105</v>
      </c>
      <c r="D7" s="35" t="s">
        <v>61</v>
      </c>
      <c r="E7" t="s">
        <v>93</v>
      </c>
    </row>
    <row r="8" spans="1:4" ht="15">
      <c r="A8">
        <v>5</v>
      </c>
      <c r="B8" t="s">
        <v>57</v>
      </c>
      <c r="C8" t="s">
        <v>98</v>
      </c>
      <c r="D8" s="35" t="s">
        <v>61</v>
      </c>
    </row>
    <row r="9" spans="1:5" ht="15">
      <c r="A9">
        <v>6</v>
      </c>
      <c r="B9" t="s">
        <v>53</v>
      </c>
      <c r="C9" t="s">
        <v>106</v>
      </c>
      <c r="D9" s="35" t="s">
        <v>61</v>
      </c>
      <c r="E9" t="s">
        <v>92</v>
      </c>
    </row>
    <row r="10" spans="1:5" ht="15">
      <c r="A10">
        <v>7</v>
      </c>
      <c r="B10" t="s">
        <v>241</v>
      </c>
      <c r="C10" t="s">
        <v>99</v>
      </c>
      <c r="D10" s="35" t="s">
        <v>61</v>
      </c>
      <c r="E10" t="s">
        <v>89</v>
      </c>
    </row>
    <row r="11" spans="1:5" ht="15">
      <c r="A11">
        <v>8</v>
      </c>
      <c r="B11" t="s">
        <v>237</v>
      </c>
      <c r="C11" t="s">
        <v>104</v>
      </c>
      <c r="D11" s="35" t="s">
        <v>108</v>
      </c>
      <c r="E11" t="s">
        <v>81</v>
      </c>
    </row>
    <row r="12" spans="1:5" ht="15">
      <c r="A12">
        <v>9</v>
      </c>
      <c r="B12" t="s">
        <v>60</v>
      </c>
      <c r="C12" t="s">
        <v>71</v>
      </c>
      <c r="D12" s="35" t="s">
        <v>108</v>
      </c>
      <c r="E12" t="s">
        <v>109</v>
      </c>
    </row>
    <row r="13" spans="1:5" ht="15">
      <c r="A13">
        <v>10</v>
      </c>
      <c r="B13" t="s">
        <v>55</v>
      </c>
      <c r="C13" t="s">
        <v>101</v>
      </c>
      <c r="D13" s="35" t="s">
        <v>61</v>
      </c>
      <c r="E13" t="s">
        <v>90</v>
      </c>
    </row>
    <row r="14" spans="1:5" ht="15">
      <c r="A14">
        <v>11</v>
      </c>
      <c r="B14" t="s">
        <v>245</v>
      </c>
      <c r="C14" t="s">
        <v>73</v>
      </c>
      <c r="D14" s="35" t="s">
        <v>108</v>
      </c>
      <c r="E14" t="s">
        <v>85</v>
      </c>
    </row>
    <row r="15" spans="1:5" ht="15">
      <c r="A15">
        <v>12</v>
      </c>
      <c r="B15" t="s">
        <v>249</v>
      </c>
      <c r="C15" t="s">
        <v>69</v>
      </c>
      <c r="D15" s="35" t="s">
        <v>108</v>
      </c>
      <c r="E15" t="s">
        <v>74</v>
      </c>
    </row>
    <row r="16" spans="1:5" ht="15">
      <c r="A16">
        <v>13</v>
      </c>
      <c r="B16" t="s">
        <v>243</v>
      </c>
      <c r="C16" t="s">
        <v>96</v>
      </c>
      <c r="D16" s="35" t="s">
        <v>61</v>
      </c>
      <c r="E16" t="s">
        <v>87</v>
      </c>
    </row>
    <row r="17" spans="1:5" ht="15">
      <c r="A17">
        <v>14</v>
      </c>
      <c r="B17" t="s">
        <v>234</v>
      </c>
      <c r="C17" t="s">
        <v>67</v>
      </c>
      <c r="D17" s="35" t="s">
        <v>108</v>
      </c>
      <c r="E17" t="s">
        <v>83</v>
      </c>
    </row>
    <row r="18" spans="1:5" ht="15">
      <c r="A18">
        <v>15</v>
      </c>
      <c r="B18" t="s">
        <v>236</v>
      </c>
      <c r="C18" t="s">
        <v>107</v>
      </c>
      <c r="D18" s="35" t="s">
        <v>61</v>
      </c>
      <c r="E18" t="s">
        <v>82</v>
      </c>
    </row>
    <row r="19" spans="1:5" ht="15">
      <c r="A19">
        <v>16</v>
      </c>
      <c r="B19" t="s">
        <v>58</v>
      </c>
      <c r="C19" t="s">
        <v>97</v>
      </c>
      <c r="D19" s="35" t="s">
        <v>61</v>
      </c>
      <c r="E19" t="s">
        <v>87</v>
      </c>
    </row>
    <row r="20" spans="1:5" ht="15">
      <c r="A20">
        <v>17</v>
      </c>
      <c r="B20" t="s">
        <v>242</v>
      </c>
      <c r="C20" t="s">
        <v>115</v>
      </c>
      <c r="D20" s="35" t="s">
        <v>108</v>
      </c>
      <c r="E20" t="s">
        <v>79</v>
      </c>
    </row>
    <row r="21" spans="1:5" ht="15">
      <c r="A21">
        <v>18</v>
      </c>
      <c r="B21" t="s">
        <v>59</v>
      </c>
      <c r="C21" t="s">
        <v>94</v>
      </c>
      <c r="D21" s="35" t="s">
        <v>108</v>
      </c>
      <c r="E21" t="s">
        <v>78</v>
      </c>
    </row>
    <row r="22" spans="1:5" ht="15">
      <c r="A22">
        <v>19</v>
      </c>
      <c r="B22" t="s">
        <v>244</v>
      </c>
      <c r="C22" t="s">
        <v>95</v>
      </c>
      <c r="D22" s="35" t="s">
        <v>108</v>
      </c>
      <c r="E22" t="s">
        <v>86</v>
      </c>
    </row>
    <row r="23" spans="1:5" ht="15">
      <c r="A23">
        <v>20</v>
      </c>
      <c r="B23" t="s">
        <v>248</v>
      </c>
      <c r="C23" t="s">
        <v>70</v>
      </c>
      <c r="D23" s="35" t="s">
        <v>61</v>
      </c>
      <c r="E23" t="s">
        <v>75</v>
      </c>
    </row>
    <row r="24" spans="1:5" ht="15">
      <c r="A24">
        <v>21</v>
      </c>
      <c r="B24" t="s">
        <v>246</v>
      </c>
      <c r="C24" t="s">
        <v>72</v>
      </c>
      <c r="D24" s="35" t="s">
        <v>108</v>
      </c>
      <c r="E24" t="s">
        <v>76</v>
      </c>
    </row>
    <row r="25" spans="1:5" ht="15">
      <c r="A25">
        <v>22</v>
      </c>
      <c r="B25" t="s">
        <v>240</v>
      </c>
      <c r="C25" t="s">
        <v>100</v>
      </c>
      <c r="D25" s="35" t="s">
        <v>61</v>
      </c>
      <c r="E25" t="s">
        <v>80</v>
      </c>
    </row>
    <row r="27" spans="1:5" ht="15">
      <c r="A27" t="s">
        <v>250</v>
      </c>
      <c r="B27" t="s">
        <v>56</v>
      </c>
      <c r="C27" t="s">
        <v>110</v>
      </c>
      <c r="D27" s="35" t="s">
        <v>108</v>
      </c>
      <c r="E27" t="s">
        <v>88</v>
      </c>
    </row>
    <row r="28" spans="1:5" ht="15">
      <c r="A28" t="s">
        <v>250</v>
      </c>
      <c r="B28" t="s">
        <v>247</v>
      </c>
      <c r="C28" t="s">
        <v>111</v>
      </c>
      <c r="D28" s="35" t="s">
        <v>108</v>
      </c>
      <c r="E28" t="s">
        <v>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&amp;RIEEE P802.15
03/063r3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 2003</dc:subject>
  <dc:creator>Chuck Brabenac</dc:creator>
  <cp:keywords/>
  <dc:description/>
  <cp:lastModifiedBy>Chuck Brabenac</cp:lastModifiedBy>
  <cp:lastPrinted>2003-03-07T01:07:19Z</cp:lastPrinted>
  <dcterms:created xsi:type="dcterms:W3CDTF">1999-06-01T20:16:59Z</dcterms:created>
  <dcterms:modified xsi:type="dcterms:W3CDTF">2003-03-10T22:05:59Z</dcterms:modified>
  <cp:category/>
  <cp:version/>
  <cp:contentType/>
  <cp:contentStatus/>
</cp:coreProperties>
</file>