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8"/>
  </bookViews>
  <sheets>
    <sheet name="Boilerplate" sheetId="1" r:id="rId1"/>
    <sheet name="State Mc" sheetId="2" r:id="rId2"/>
    <sheet name="Outline" sheetId="3" r:id="rId3"/>
    <sheet name="PHY IF" sheetId="4" r:id="rId4"/>
    <sheet name="10GE RS" sheetId="5" r:id="rId5"/>
    <sheet name="SONET RS" sheetId="6" r:id="rId6"/>
    <sheet name="STRATUM" sheetId="7" r:id="rId7"/>
    <sheet name="LME" sheetId="8" r:id="rId8"/>
    <sheet name="MIB" sheetId="9" r:id="rId9"/>
  </sheets>
  <definedNames/>
  <calcPr fullCalcOnLoad="1"/>
</workbook>
</file>

<file path=xl/sharedStrings.xml><?xml version="1.0" encoding="utf-8"?>
<sst xmlns="http://schemas.openxmlformats.org/spreadsheetml/2006/main" count="171" uniqueCount="36">
  <si>
    <t>Voting:</t>
  </si>
  <si>
    <t>Subsidiary Motions:</t>
  </si>
  <si>
    <t xml:space="preserve">Result (Passed or failed):   </t>
  </si>
  <si>
    <t>For:</t>
  </si>
  <si>
    <t>Against:</t>
  </si>
  <si>
    <t>Moved By:</t>
  </si>
  <si>
    <t>Seconded By:</t>
  </si>
  <si>
    <t>Motion:</t>
  </si>
  <si>
    <t>Type (Technical or Administrative):</t>
  </si>
  <si>
    <t>needed to pass</t>
  </si>
  <si>
    <t>Abstain (or Other type):</t>
  </si>
  <si>
    <t>Technical</t>
  </si>
  <si>
    <t>in favor</t>
  </si>
  <si>
    <t>Date / Time:</t>
  </si>
  <si>
    <t>(mm/dd/yy  hh:mm AM/PM)</t>
  </si>
  <si>
    <t>Motion #:</t>
  </si>
  <si>
    <t>Offer Pazy</t>
  </si>
  <si>
    <t>Necdet Uzun</t>
  </si>
  <si>
    <t>Moved that the chief editor be requested to generate appropriate text for the “Overview”, “Normative References”, “Terms and Definitions” and “Abbreviations and Acronyms” clauses of Task Force Working Document v0.1 (Clauses 1, 2, 3, 4 respectively), according to the proposals for the remaining Clauses that have been voted into Task Force Working Document v0.1 by IEEE 802.17 and in accordance with the Terms and Definitions document previously balloted.   Passed without objection.</t>
  </si>
  <si>
    <t>Bob Love</t>
  </si>
  <si>
    <t>Nader Vijeh</t>
  </si>
  <si>
    <t>Moved that the proposal submitters prepare state diagrams wherever relevant per format as requested by the chief editor.</t>
  </si>
  <si>
    <t>A</t>
  </si>
  <si>
    <r>
      <t xml:space="preserve">Moved that the official 802.17 draft outline as described in the document "P802.17 Draft Outline" (file "draft_outline_01.doc", presented in "jl_outline_02.pdf" in the November Plenary) be modified according to the proposals given in the presentation "ta_outline_02.pdf" made on January 21, 2002.     </t>
    </r>
    <r>
      <rPr>
        <i/>
        <sz val="16"/>
        <rFont val="Arial"/>
        <family val="2"/>
      </rPr>
      <t>Passed without Objection</t>
    </r>
  </si>
  <si>
    <t>Steve Wood</t>
  </si>
  <si>
    <t>Moved that the contents of Chapter 8 ("MAC Physical Interface") in "Darwin_v1_0.pdf" be adopted as the basis for the Clause "MAC Physical Interface" in Task Force Working Document v0.1 of P802.17.  Passed without Objection</t>
  </si>
  <si>
    <t>Rhett Brikovskis</t>
  </si>
  <si>
    <t>Moved that the contents of Appendix C ("Reconciliation Sublayer and PHY Interface for 10 Gigabit Ethernet") in "Darwin_v1_0.pdf" as modified by the presentation (rb_phy_02.pdf from the Jan 2002 meeting) be adopted as the basis for the Annex ("Reconciliation Sublayer and PHY Interface for 10 Gigabit Ethernet",) in Task Force Working Document v0.1 of P802.17.   Passed with no objection.</t>
  </si>
  <si>
    <t>Harry Peng</t>
  </si>
  <si>
    <t>Moved that the contents of Appendix D ("Reconciliation Sublayer and PHY Interface for SONET/SDH") in "Darwin_v1_0.pdf" as modified by (rb_phy_02.pdf as presented in January 2002) be adopted as the basis for the Annex ("Reconciliation Sublayer and PHY Interface for SONET/SDH", in Task Force Working Document v0.1 of P802.17.    Passed without objection.</t>
  </si>
  <si>
    <t xml:space="preserve">Bob Love </t>
  </si>
  <si>
    <t>David James</t>
  </si>
  <si>
    <t xml:space="preserve">Moved that the contents of Appendix I ("Stratum Clock Distribution") in "DvjRprDraft24Jan2002.pdf" be adopted as the basis for the Annex ("Stratum Clock Distribution", in Task Force Working Document v0.1 of P802.17.    </t>
  </si>
  <si>
    <t>Moved that the contents of Chapter 17 ("Layer Management Entity Interface") in "Darwin_v1_0.pdf" be adopted as the basis for the Clause "Layer Management Entity Interface" in Task Force Working Document v0.1 of P802.17.    Passed without objection</t>
  </si>
  <si>
    <t>Gal Mor</t>
  </si>
  <si>
    <t>Moved that the presentation in "RPR Management Information Base" in ("gm_mib_02.pdf" of January 2002) be adopted as the basis for the Annex "MIB" in Task Force Working Document v0.1 of P802.17, and that the author be requested to provide draft text for inclusion in same.   Passed without objection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</si>
</sst>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yy\ h:mm\ AM/PM"/>
    <numFmt numFmtId="166" formatCode="&quot;Yes&quot;;&quot;Yes&quot;;&quot;No&quot;"/>
    <numFmt numFmtId="167" formatCode="&quot;True&quot;;&quot;True&quot;;&quot;False&quot;"/>
    <numFmt numFmtId="168" formatCode="&quot;On&quot;;&quot;On&quot;;&quot;Off&quot;"/>
  </numFmts>
  <fonts count="7">
    <font>
      <sz val="10"/>
      <name val="Arial"/>
      <family val="0"/>
    </font>
    <font>
      <sz val="18"/>
      <name val="Arial"/>
      <family val="2"/>
    </font>
    <font>
      <u val="single"/>
      <sz val="18"/>
      <name val="Arial"/>
      <family val="2"/>
    </font>
    <font>
      <b/>
      <sz val="18"/>
      <name val="Arial"/>
      <family val="2"/>
    </font>
    <font>
      <sz val="16"/>
      <name val="Arial"/>
      <family val="2"/>
    </font>
    <font>
      <sz val="12"/>
      <name val="Arial"/>
      <family val="2"/>
    </font>
    <font>
      <i/>
      <sz val="16"/>
      <name val="Arial"/>
      <family val="2"/>
    </font>
  </fonts>
  <fills count="2">
    <fill>
      <patternFill/>
    </fill>
    <fill>
      <patternFill patternType="gray125"/>
    </fill>
  </fills>
  <borders count="9">
    <border>
      <left/>
      <right/>
      <top/>
      <bottom/>
      <diagonal/>
    </border>
    <border>
      <left style="medium"/>
      <right style="medium"/>
      <top style="medium"/>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1" fillId="0" borderId="0" xfId="0" applyFont="1" applyAlignment="1">
      <alignment/>
    </xf>
    <xf numFmtId="0" fontId="1" fillId="0" borderId="0" xfId="0" applyFont="1" applyAlignment="1">
      <alignment horizontal="left"/>
    </xf>
    <xf numFmtId="0" fontId="1" fillId="0" borderId="0" xfId="0" applyFont="1" applyAlignment="1">
      <alignment horizontal="left" vertical="top"/>
    </xf>
    <xf numFmtId="0" fontId="1" fillId="0" borderId="0" xfId="0" applyFont="1" applyAlignment="1">
      <alignment horizontal="right"/>
    </xf>
    <xf numFmtId="0" fontId="1" fillId="0" borderId="1" xfId="0" applyFont="1" applyBorder="1" applyAlignment="1">
      <alignment/>
    </xf>
    <xf numFmtId="9" fontId="2" fillId="0" borderId="0" xfId="0" applyNumberFormat="1" applyFont="1" applyBorder="1" applyAlignment="1">
      <alignment/>
    </xf>
    <xf numFmtId="164" fontId="1" fillId="0" borderId="0" xfId="0" applyNumberFormat="1" applyFont="1" applyAlignment="1">
      <alignment horizontal="right"/>
    </xf>
    <xf numFmtId="0" fontId="1" fillId="0" borderId="2" xfId="0" applyFont="1" applyBorder="1" applyAlignment="1">
      <alignment/>
    </xf>
    <xf numFmtId="0" fontId="3" fillId="0" borderId="1" xfId="0" applyFont="1" applyBorder="1" applyAlignment="1">
      <alignment horizontal="center"/>
    </xf>
    <xf numFmtId="0" fontId="5" fillId="0" borderId="0" xfId="0" applyFont="1" applyAlignment="1">
      <alignment/>
    </xf>
    <xf numFmtId="0" fontId="1" fillId="0" borderId="3" xfId="0" applyFont="1" applyBorder="1" applyAlignment="1">
      <alignment horizontal="right"/>
    </xf>
    <xf numFmtId="0" fontId="1" fillId="0" borderId="0" xfId="0" applyFont="1" applyAlignment="1">
      <alignment horizontal="right"/>
    </xf>
    <xf numFmtId="0" fontId="1" fillId="0" borderId="4" xfId="0" applyFont="1" applyBorder="1" applyAlignment="1">
      <alignment horizontal="righ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22" fontId="1" fillId="0" borderId="5" xfId="0" applyNumberFormat="1" applyFont="1" applyBorder="1" applyAlignment="1">
      <alignment/>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1" fillId="0" borderId="8" xfId="0" applyFont="1" applyBorder="1" applyAlignment="1">
      <alignment horizontal="right"/>
    </xf>
    <xf numFmtId="165" fontId="1" fillId="0" borderId="5" xfId="0" applyNumberFormat="1" applyFont="1" applyBorder="1" applyAlignment="1">
      <alignment/>
    </xf>
    <xf numFmtId="165" fontId="1" fillId="0" borderId="6" xfId="0" applyNumberFormat="1" applyFont="1" applyBorder="1" applyAlignment="1">
      <alignment/>
    </xf>
    <xf numFmtId="165" fontId="1" fillId="0" borderId="7"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N18"/>
  <sheetViews>
    <sheetView workbookViewId="0" topLeftCell="A1">
      <selection activeCell="B6" sqref="B6:N6"/>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5.8515625" style="1" customWidth="1"/>
    <col min="15" max="16384" width="9.140625" style="1" customWidth="1"/>
  </cols>
  <sheetData>
    <row r="1" ht="9.75" customHeight="1" thickBot="1"/>
    <row r="2" spans="2:14" ht="24" thickBot="1">
      <c r="B2" s="1" t="s">
        <v>13</v>
      </c>
      <c r="D2" s="17">
        <v>37279.70138888889</v>
      </c>
      <c r="E2" s="15"/>
      <c r="F2" s="16"/>
      <c r="G2" s="10" t="s">
        <v>14</v>
      </c>
      <c r="K2" s="24" t="s">
        <v>15</v>
      </c>
      <c r="L2" s="24"/>
      <c r="M2" s="14">
        <v>10</v>
      </c>
      <c r="N2" s="16"/>
    </row>
    <row r="3" spans="2:14" ht="24" thickBot="1">
      <c r="B3" s="12" t="s">
        <v>5</v>
      </c>
      <c r="C3" s="13"/>
      <c r="D3" s="14" t="s">
        <v>16</v>
      </c>
      <c r="E3" s="15"/>
      <c r="F3" s="16"/>
      <c r="G3" s="11" t="s">
        <v>6</v>
      </c>
      <c r="H3" s="12"/>
      <c r="I3" s="13"/>
      <c r="J3" s="14" t="s">
        <v>17</v>
      </c>
      <c r="K3" s="15"/>
      <c r="L3" s="15"/>
      <c r="M3" s="15"/>
      <c r="N3" s="16"/>
    </row>
    <row r="4" ht="23.25" customHeight="1">
      <c r="B4" s="3" t="s">
        <v>7</v>
      </c>
    </row>
    <row r="5" ht="9" customHeight="1" thickBot="1">
      <c r="B5" s="3"/>
    </row>
    <row r="6" spans="2:14" ht="141" customHeight="1" thickBot="1">
      <c r="B6" s="21" t="s">
        <v>18</v>
      </c>
      <c r="C6" s="22"/>
      <c r="D6" s="22"/>
      <c r="E6" s="22"/>
      <c r="F6" s="22"/>
      <c r="G6" s="22"/>
      <c r="H6" s="22"/>
      <c r="I6" s="22"/>
      <c r="J6" s="22"/>
      <c r="K6" s="22"/>
      <c r="L6" s="22"/>
      <c r="M6" s="22"/>
      <c r="N6" s="23"/>
    </row>
    <row r="7" ht="24" thickBot="1"/>
    <row r="8" spans="2:12" ht="24" thickBot="1">
      <c r="B8" s="12" t="s">
        <v>8</v>
      </c>
      <c r="C8" s="12"/>
      <c r="D8" s="12"/>
      <c r="E8" s="12"/>
      <c r="F8" s="13"/>
      <c r="G8" s="18" t="s">
        <v>11</v>
      </c>
      <c r="H8" s="19"/>
      <c r="I8" s="19"/>
      <c r="J8" s="20"/>
      <c r="K8" s="6">
        <f>IF(OR((G8="Technical"),(G8="T"),(G8="Tech")),0.75,0.5)</f>
        <v>0.75</v>
      </c>
      <c r="L8" s="2" t="s">
        <v>9</v>
      </c>
    </row>
    <row r="10" ht="24" thickBot="1">
      <c r="B10" s="1" t="s">
        <v>0</v>
      </c>
    </row>
    <row r="11" spans="2:12" ht="24" thickBot="1">
      <c r="B11" s="4" t="s">
        <v>3</v>
      </c>
      <c r="C11" s="5">
        <v>0</v>
      </c>
      <c r="D11" s="4" t="s">
        <v>4</v>
      </c>
      <c r="E11" s="5">
        <v>0</v>
      </c>
      <c r="F11" s="11" t="s">
        <v>10</v>
      </c>
      <c r="G11" s="12"/>
      <c r="H11" s="13"/>
      <c r="I11" s="5">
        <v>0</v>
      </c>
      <c r="K11" s="7">
        <f>IF((C11+E11)=0,0,C11/(C11+E11))</f>
        <v>0</v>
      </c>
      <c r="L11" s="2" t="s">
        <v>12</v>
      </c>
    </row>
    <row r="12" spans="2:6" ht="24" thickBot="1">
      <c r="B12" s="12" t="s">
        <v>2</v>
      </c>
      <c r="C12" s="12"/>
      <c r="D12" s="12"/>
      <c r="E12" s="13"/>
      <c r="F12" s="9" t="str">
        <f>IF((C11+E11)&gt;0,IF(K11&gt;=K8,"PASSED","FAILED"),"UNDECIDED")</f>
        <v>UNDECIDED</v>
      </c>
    </row>
    <row r="13" ht="24" thickBot="1"/>
    <row r="14" spans="2:6" ht="24" thickBot="1">
      <c r="B14" s="12" t="s">
        <v>1</v>
      </c>
      <c r="C14" s="12"/>
      <c r="D14" s="12"/>
      <c r="E14" s="12"/>
      <c r="F14" s="5"/>
    </row>
    <row r="15" ht="24" thickBot="1">
      <c r="F15" s="5"/>
    </row>
    <row r="16" spans="6:14" ht="24" thickBot="1">
      <c r="F16" s="5"/>
      <c r="N16"/>
    </row>
    <row r="17" ht="24" thickBot="1">
      <c r="F17" s="5"/>
    </row>
    <row r="18" ht="23.25">
      <c r="F18" s="8"/>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B2:N18"/>
  <sheetViews>
    <sheetView workbookViewId="0" topLeftCell="A1">
      <selection activeCell="I10" sqref="I10"/>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5.8515625" style="1" customWidth="1"/>
    <col min="15" max="16384" width="9.140625" style="1" customWidth="1"/>
  </cols>
  <sheetData>
    <row r="1" ht="9.75" customHeight="1" thickBot="1"/>
    <row r="2" spans="2:14" ht="24" thickBot="1">
      <c r="B2" s="1" t="s">
        <v>13</v>
      </c>
      <c r="D2" s="17">
        <v>37279.70972222222</v>
      </c>
      <c r="E2" s="15"/>
      <c r="F2" s="16"/>
      <c r="G2" s="10" t="s">
        <v>14</v>
      </c>
      <c r="K2" s="24" t="s">
        <v>15</v>
      </c>
      <c r="L2" s="24"/>
      <c r="M2" s="14">
        <v>11</v>
      </c>
      <c r="N2" s="16"/>
    </row>
    <row r="3" spans="2:14" ht="24" thickBot="1">
      <c r="B3" s="12" t="s">
        <v>5</v>
      </c>
      <c r="C3" s="13"/>
      <c r="D3" s="14" t="s">
        <v>19</v>
      </c>
      <c r="E3" s="15"/>
      <c r="F3" s="16"/>
      <c r="G3" s="11" t="s">
        <v>6</v>
      </c>
      <c r="H3" s="12"/>
      <c r="I3" s="13"/>
      <c r="J3" s="14" t="s">
        <v>20</v>
      </c>
      <c r="K3" s="15"/>
      <c r="L3" s="15"/>
      <c r="M3" s="15"/>
      <c r="N3" s="16"/>
    </row>
    <row r="4" ht="23.25" customHeight="1">
      <c r="B4" s="3" t="s">
        <v>7</v>
      </c>
    </row>
    <row r="5" ht="9" customHeight="1" thickBot="1">
      <c r="B5" s="3"/>
    </row>
    <row r="6" spans="2:14" ht="141" customHeight="1" thickBot="1">
      <c r="B6" s="21" t="s">
        <v>21</v>
      </c>
      <c r="C6" s="22"/>
      <c r="D6" s="22"/>
      <c r="E6" s="22"/>
      <c r="F6" s="22"/>
      <c r="G6" s="22"/>
      <c r="H6" s="22"/>
      <c r="I6" s="22"/>
      <c r="J6" s="22"/>
      <c r="K6" s="22"/>
      <c r="L6" s="22"/>
      <c r="M6" s="22"/>
      <c r="N6" s="23"/>
    </row>
    <row r="7" ht="24" thickBot="1"/>
    <row r="8" spans="2:12" ht="24" thickBot="1">
      <c r="B8" s="12" t="s">
        <v>8</v>
      </c>
      <c r="C8" s="12"/>
      <c r="D8" s="12"/>
      <c r="E8" s="12"/>
      <c r="F8" s="13"/>
      <c r="G8" s="18" t="s">
        <v>22</v>
      </c>
      <c r="H8" s="19"/>
      <c r="I8" s="19"/>
      <c r="J8" s="20"/>
      <c r="K8" s="6">
        <f>IF(OR((G8="Technical"),(G8="T"),(G8="Tech")),0.75,0.5)</f>
        <v>0.5</v>
      </c>
      <c r="L8" s="2" t="s">
        <v>9</v>
      </c>
    </row>
    <row r="10" ht="24" thickBot="1">
      <c r="B10" s="1" t="s">
        <v>0</v>
      </c>
    </row>
    <row r="11" spans="2:12" ht="24" thickBot="1">
      <c r="B11" s="4" t="s">
        <v>3</v>
      </c>
      <c r="C11" s="5">
        <v>10</v>
      </c>
      <c r="D11" s="4" t="s">
        <v>4</v>
      </c>
      <c r="E11" s="5">
        <v>60</v>
      </c>
      <c r="F11" s="11" t="s">
        <v>10</v>
      </c>
      <c r="G11" s="12"/>
      <c r="H11" s="13"/>
      <c r="I11" s="5">
        <v>10</v>
      </c>
      <c r="K11" s="7">
        <f>IF((C11+E11)=0,0,C11/(C11+E11))</f>
        <v>0.14285714285714285</v>
      </c>
      <c r="L11" s="2" t="s">
        <v>12</v>
      </c>
    </row>
    <row r="12" spans="2:6" ht="24" thickBot="1">
      <c r="B12" s="12" t="s">
        <v>2</v>
      </c>
      <c r="C12" s="12"/>
      <c r="D12" s="12"/>
      <c r="E12" s="13"/>
      <c r="F12" s="9" t="str">
        <f>IF((C11+E11)&gt;0,IF(K11&gt;=K8,"PASSED","FAILED"),"UNDECIDED")</f>
        <v>FAILED</v>
      </c>
    </row>
    <row r="13" ht="24" thickBot="1"/>
    <row r="14" spans="2:6" ht="24" thickBot="1">
      <c r="B14" s="12" t="s">
        <v>1</v>
      </c>
      <c r="C14" s="12"/>
      <c r="D14" s="12"/>
      <c r="E14" s="12"/>
      <c r="F14" s="5"/>
    </row>
    <row r="15" ht="24" thickBot="1">
      <c r="F15" s="5"/>
    </row>
    <row r="16" spans="6:14" ht="24" thickBot="1">
      <c r="F16" s="5"/>
      <c r="N16"/>
    </row>
    <row r="17" ht="24" thickBot="1">
      <c r="F17" s="5"/>
    </row>
    <row r="18" ht="23.25">
      <c r="F18" s="8"/>
    </row>
  </sheetData>
  <mergeCells count="13">
    <mergeCell ref="F11:H11"/>
    <mergeCell ref="B12:E12"/>
    <mergeCell ref="B14:E14"/>
    <mergeCell ref="D3:F3"/>
    <mergeCell ref="D2:F2"/>
    <mergeCell ref="J3:N3"/>
    <mergeCell ref="G8:J8"/>
    <mergeCell ref="B6:N6"/>
    <mergeCell ref="B3:C3"/>
    <mergeCell ref="G3:I3"/>
    <mergeCell ref="B8:F8"/>
    <mergeCell ref="K2:L2"/>
    <mergeCell ref="M2:N2"/>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B1:N17"/>
  <sheetViews>
    <sheetView workbookViewId="0" topLeftCell="A1">
      <selection activeCell="B5" sqref="B5:N5"/>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6.140625" style="1" customWidth="1"/>
    <col min="15" max="16384" width="9.140625" style="1" customWidth="1"/>
  </cols>
  <sheetData>
    <row r="1" spans="2:14" ht="24" thickBot="1">
      <c r="B1" s="1" t="s">
        <v>13</v>
      </c>
      <c r="D1" s="25">
        <v>37280.361805555556</v>
      </c>
      <c r="E1" s="26"/>
      <c r="F1" s="27"/>
      <c r="H1" s="10" t="s">
        <v>14</v>
      </c>
      <c r="I1" s="10"/>
      <c r="J1" s="10"/>
      <c r="K1" s="24" t="s">
        <v>15</v>
      </c>
      <c r="L1" s="24"/>
      <c r="M1" s="14">
        <v>12</v>
      </c>
      <c r="N1" s="16"/>
    </row>
    <row r="2" spans="2:14" ht="24" thickBot="1">
      <c r="B2" s="12" t="s">
        <v>5</v>
      </c>
      <c r="C2" s="13"/>
      <c r="D2" s="14" t="s">
        <v>19</v>
      </c>
      <c r="E2" s="15"/>
      <c r="F2" s="16"/>
      <c r="G2" s="11" t="s">
        <v>6</v>
      </c>
      <c r="H2" s="12"/>
      <c r="I2" s="13"/>
      <c r="J2" s="14" t="s">
        <v>16</v>
      </c>
      <c r="K2" s="15"/>
      <c r="L2" s="15"/>
      <c r="M2" s="15"/>
      <c r="N2" s="16"/>
    </row>
    <row r="3" ht="23.25" customHeight="1">
      <c r="B3" s="3" t="s">
        <v>7</v>
      </c>
    </row>
    <row r="4" ht="9" customHeight="1" thickBot="1">
      <c r="B4" s="3"/>
    </row>
    <row r="5" spans="2:14" ht="141" customHeight="1" thickBot="1">
      <c r="B5" s="21" t="s">
        <v>23</v>
      </c>
      <c r="C5" s="22"/>
      <c r="D5" s="22"/>
      <c r="E5" s="22"/>
      <c r="F5" s="22"/>
      <c r="G5" s="22"/>
      <c r="H5" s="22"/>
      <c r="I5" s="22"/>
      <c r="J5" s="22"/>
      <c r="K5" s="22"/>
      <c r="L5" s="22"/>
      <c r="M5" s="22"/>
      <c r="N5" s="23"/>
    </row>
    <row r="6" ht="24" thickBot="1"/>
    <row r="7" spans="2:12" ht="24" thickBot="1">
      <c r="B7" s="12" t="s">
        <v>8</v>
      </c>
      <c r="C7" s="12"/>
      <c r="D7" s="12"/>
      <c r="E7" s="12"/>
      <c r="F7" s="13"/>
      <c r="G7" s="18" t="s">
        <v>11</v>
      </c>
      <c r="H7" s="19"/>
      <c r="I7" s="19"/>
      <c r="J7" s="20"/>
      <c r="K7" s="6">
        <f>IF(OR((G7="Technical"),(G7="T"),(G7="Tech")),0.75,0.5)</f>
        <v>0.75</v>
      </c>
      <c r="L7" s="2" t="s">
        <v>9</v>
      </c>
    </row>
    <row r="9" ht="24" thickBot="1">
      <c r="B9" s="1" t="s">
        <v>0</v>
      </c>
    </row>
    <row r="10" spans="2:12" ht="24" thickBot="1">
      <c r="B10" s="4" t="s">
        <v>3</v>
      </c>
      <c r="C10" s="5">
        <v>0</v>
      </c>
      <c r="D10" s="4" t="s">
        <v>4</v>
      </c>
      <c r="E10" s="5">
        <v>0</v>
      </c>
      <c r="F10" s="11" t="s">
        <v>10</v>
      </c>
      <c r="G10" s="12"/>
      <c r="H10" s="13"/>
      <c r="I10" s="5">
        <v>0</v>
      </c>
      <c r="K10" s="7">
        <f>IF((C10+E10)=0,0,C10/(C10+E10))</f>
        <v>0</v>
      </c>
      <c r="L10" s="2" t="s">
        <v>12</v>
      </c>
    </row>
    <row r="11" spans="2:6" ht="24" thickBot="1">
      <c r="B11" s="12" t="s">
        <v>2</v>
      </c>
      <c r="C11" s="12"/>
      <c r="D11" s="12"/>
      <c r="E11" s="13"/>
      <c r="F11" s="9" t="str">
        <f>IF((C10+E10)&gt;0,IF(K10&gt;=K7,"PASSED","FAILED"),"UNDECIDED")</f>
        <v>UNDECIDED</v>
      </c>
    </row>
    <row r="12" ht="24" thickBot="1"/>
    <row r="13" spans="2:6" ht="24" thickBot="1">
      <c r="B13" s="12" t="s">
        <v>1</v>
      </c>
      <c r="C13" s="12"/>
      <c r="D13" s="12"/>
      <c r="E13" s="12"/>
      <c r="F13" s="5"/>
    </row>
    <row r="14" ht="24" thickBot="1">
      <c r="F14" s="5"/>
    </row>
    <row r="15" ht="24" thickBot="1">
      <c r="F15" s="5"/>
    </row>
    <row r="16" ht="24" thickBot="1">
      <c r="F16" s="5"/>
    </row>
    <row r="17" ht="23.25">
      <c r="F17" s="8"/>
    </row>
  </sheetData>
  <mergeCells count="13">
    <mergeCell ref="F10:H10"/>
    <mergeCell ref="B11:E11"/>
    <mergeCell ref="B13:E13"/>
    <mergeCell ref="D2:F2"/>
    <mergeCell ref="D1:F1"/>
    <mergeCell ref="J2:N2"/>
    <mergeCell ref="G7:J7"/>
    <mergeCell ref="B5:N5"/>
    <mergeCell ref="B2:C2"/>
    <mergeCell ref="G2:I2"/>
    <mergeCell ref="B7:F7"/>
    <mergeCell ref="K1:L1"/>
    <mergeCell ref="M1:N1"/>
  </mergeCell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B2:N18"/>
  <sheetViews>
    <sheetView workbookViewId="0" topLeftCell="A1">
      <selection activeCell="B6" sqref="B6:N6"/>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6.140625" style="1" customWidth="1"/>
    <col min="15" max="16384" width="9.140625" style="1" customWidth="1"/>
  </cols>
  <sheetData>
    <row r="1" ht="9.75" customHeight="1" thickBot="1"/>
    <row r="2" spans="2:14" ht="24" thickBot="1">
      <c r="B2" s="1" t="s">
        <v>13</v>
      </c>
      <c r="D2" s="17">
        <v>37280.364583333336</v>
      </c>
      <c r="E2" s="15"/>
      <c r="F2" s="16"/>
      <c r="H2" s="10" t="s">
        <v>14</v>
      </c>
      <c r="K2" s="24" t="s">
        <v>15</v>
      </c>
      <c r="L2" s="24"/>
      <c r="M2" s="14">
        <v>13</v>
      </c>
      <c r="N2" s="16"/>
    </row>
    <row r="3" spans="2:14" ht="24" thickBot="1">
      <c r="B3" s="12" t="s">
        <v>5</v>
      </c>
      <c r="C3" s="13"/>
      <c r="D3" s="14" t="s">
        <v>19</v>
      </c>
      <c r="E3" s="15"/>
      <c r="F3" s="16"/>
      <c r="G3" s="11" t="s">
        <v>6</v>
      </c>
      <c r="H3" s="12"/>
      <c r="I3" s="13"/>
      <c r="J3" s="14" t="s">
        <v>24</v>
      </c>
      <c r="K3" s="15"/>
      <c r="L3" s="15"/>
      <c r="M3" s="15"/>
      <c r="N3" s="16"/>
    </row>
    <row r="4" ht="23.25" customHeight="1">
      <c r="B4" s="3" t="s">
        <v>7</v>
      </c>
    </row>
    <row r="5" ht="9" customHeight="1" thickBot="1">
      <c r="B5" s="3"/>
    </row>
    <row r="6" spans="2:14" ht="141" customHeight="1" thickBot="1">
      <c r="B6" s="21" t="s">
        <v>25</v>
      </c>
      <c r="C6" s="22"/>
      <c r="D6" s="22"/>
      <c r="E6" s="22"/>
      <c r="F6" s="22"/>
      <c r="G6" s="22"/>
      <c r="H6" s="22"/>
      <c r="I6" s="22"/>
      <c r="J6" s="22"/>
      <c r="K6" s="22"/>
      <c r="L6" s="22"/>
      <c r="M6" s="22"/>
      <c r="N6" s="23"/>
    </row>
    <row r="7" ht="24" thickBot="1"/>
    <row r="8" spans="2:12" ht="24" thickBot="1">
      <c r="B8" s="12" t="s">
        <v>8</v>
      </c>
      <c r="C8" s="12"/>
      <c r="D8" s="12"/>
      <c r="E8" s="12"/>
      <c r="F8" s="13"/>
      <c r="G8" s="18" t="s">
        <v>11</v>
      </c>
      <c r="H8" s="19"/>
      <c r="I8" s="19"/>
      <c r="J8" s="20"/>
      <c r="K8" s="6">
        <f>IF(OR((G8="Technical"),(G8="T"),(G8="Tech")),0.75,0.5)</f>
        <v>0.75</v>
      </c>
      <c r="L8" s="2" t="s">
        <v>9</v>
      </c>
    </row>
    <row r="10" ht="24" thickBot="1">
      <c r="B10" s="1" t="s">
        <v>0</v>
      </c>
    </row>
    <row r="11" spans="2:12" ht="24" thickBot="1">
      <c r="B11" s="4" t="s">
        <v>3</v>
      </c>
      <c r="C11" s="5">
        <v>0</v>
      </c>
      <c r="D11" s="4" t="s">
        <v>4</v>
      </c>
      <c r="E11" s="5">
        <v>0</v>
      </c>
      <c r="F11" s="11" t="s">
        <v>10</v>
      </c>
      <c r="G11" s="12"/>
      <c r="H11" s="13"/>
      <c r="I11" s="5">
        <v>0</v>
      </c>
      <c r="K11" s="7">
        <f>IF((C11+E11)=0,0,C11/(C11+E11))</f>
        <v>0</v>
      </c>
      <c r="L11" s="2" t="s">
        <v>12</v>
      </c>
    </row>
    <row r="12" spans="2:6" ht="24" thickBot="1">
      <c r="B12" s="12" t="s">
        <v>2</v>
      </c>
      <c r="C12" s="12"/>
      <c r="D12" s="12"/>
      <c r="E12" s="13"/>
      <c r="F12" s="9" t="str">
        <f>IF((C11+E11)&gt;0,IF(K11&gt;=K8,"PASSED","FAILED"),"UNDECIDED")</f>
        <v>UNDECIDED</v>
      </c>
    </row>
    <row r="13" ht="24" thickBot="1"/>
    <row r="14" spans="2:6" ht="24" thickBot="1">
      <c r="B14" s="12" t="s">
        <v>1</v>
      </c>
      <c r="C14" s="12"/>
      <c r="D14" s="12"/>
      <c r="E14" s="12"/>
      <c r="F14" s="5"/>
    </row>
    <row r="15" ht="24" thickBot="1">
      <c r="F15" s="5"/>
    </row>
    <row r="16" ht="24" thickBot="1">
      <c r="F16" s="5"/>
    </row>
    <row r="17" ht="24" thickBot="1">
      <c r="F17" s="5"/>
    </row>
    <row r="18" ht="23.25">
      <c r="F18" s="8"/>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B2:N18"/>
  <sheetViews>
    <sheetView workbookViewId="0" topLeftCell="A1">
      <selection activeCell="B6" sqref="B6:N6"/>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6.140625" style="1" customWidth="1"/>
    <col min="15" max="16384" width="9.140625" style="1" customWidth="1"/>
  </cols>
  <sheetData>
    <row r="1" ht="9.75" customHeight="1" thickBot="1"/>
    <row r="2" spans="2:14" ht="24" thickBot="1">
      <c r="B2" s="1" t="s">
        <v>13</v>
      </c>
      <c r="D2" s="17">
        <v>37280.36597222222</v>
      </c>
      <c r="E2" s="15"/>
      <c r="F2" s="16"/>
      <c r="H2" s="10" t="s">
        <v>14</v>
      </c>
      <c r="K2" s="24" t="s">
        <v>15</v>
      </c>
      <c r="L2" s="24"/>
      <c r="M2" s="14">
        <v>14</v>
      </c>
      <c r="N2" s="16"/>
    </row>
    <row r="3" spans="2:14" ht="24" thickBot="1">
      <c r="B3" s="12" t="s">
        <v>5</v>
      </c>
      <c r="C3" s="13"/>
      <c r="D3" s="14" t="s">
        <v>19</v>
      </c>
      <c r="E3" s="15"/>
      <c r="F3" s="16"/>
      <c r="G3" s="11" t="s">
        <v>6</v>
      </c>
      <c r="H3" s="12"/>
      <c r="I3" s="13"/>
      <c r="J3" s="14" t="s">
        <v>26</v>
      </c>
      <c r="K3" s="15"/>
      <c r="L3" s="15"/>
      <c r="M3" s="15"/>
      <c r="N3" s="16"/>
    </row>
    <row r="4" ht="23.25" customHeight="1">
      <c r="B4" s="3" t="s">
        <v>7</v>
      </c>
    </row>
    <row r="5" ht="9" customHeight="1" thickBot="1">
      <c r="B5" s="3"/>
    </row>
    <row r="6" spans="2:14" ht="141" customHeight="1" thickBot="1">
      <c r="B6" s="21" t="s">
        <v>27</v>
      </c>
      <c r="C6" s="22"/>
      <c r="D6" s="22"/>
      <c r="E6" s="22"/>
      <c r="F6" s="22"/>
      <c r="G6" s="22"/>
      <c r="H6" s="22"/>
      <c r="I6" s="22"/>
      <c r="J6" s="22"/>
      <c r="K6" s="22"/>
      <c r="L6" s="22"/>
      <c r="M6" s="22"/>
      <c r="N6" s="23"/>
    </row>
    <row r="7" ht="24" thickBot="1"/>
    <row r="8" spans="2:12" ht="24" thickBot="1">
      <c r="B8" s="12" t="s">
        <v>8</v>
      </c>
      <c r="C8" s="12"/>
      <c r="D8" s="12"/>
      <c r="E8" s="12"/>
      <c r="F8" s="13"/>
      <c r="G8" s="18" t="s">
        <v>11</v>
      </c>
      <c r="H8" s="19"/>
      <c r="I8" s="19"/>
      <c r="J8" s="20"/>
      <c r="K8" s="6">
        <f>IF(OR((G8="Technical"),(G8="T"),(G8="Tech")),0.75,0.5)</f>
        <v>0.75</v>
      </c>
      <c r="L8" s="2" t="s">
        <v>9</v>
      </c>
    </row>
    <row r="10" ht="24" thickBot="1">
      <c r="B10" s="1" t="s">
        <v>0</v>
      </c>
    </row>
    <row r="11" spans="2:12" ht="24" thickBot="1">
      <c r="B11" s="4" t="s">
        <v>3</v>
      </c>
      <c r="C11" s="5">
        <v>0</v>
      </c>
      <c r="D11" s="4" t="s">
        <v>4</v>
      </c>
      <c r="E11" s="5">
        <v>0</v>
      </c>
      <c r="F11" s="11" t="s">
        <v>10</v>
      </c>
      <c r="G11" s="12"/>
      <c r="H11" s="13"/>
      <c r="I11" s="5">
        <v>0</v>
      </c>
      <c r="K11" s="7">
        <f>IF((C11+E11)=0,0,C11/(C11+E11))</f>
        <v>0</v>
      </c>
      <c r="L11" s="2" t="s">
        <v>12</v>
      </c>
    </row>
    <row r="12" spans="2:6" ht="24" thickBot="1">
      <c r="B12" s="12" t="s">
        <v>2</v>
      </c>
      <c r="C12" s="12"/>
      <c r="D12" s="12"/>
      <c r="E12" s="13"/>
      <c r="F12" s="9" t="str">
        <f>IF((C11+E11)&gt;0,IF(K11&gt;=K8,"PASSED","FAILED"),"UNDECIDED")</f>
        <v>UNDECIDED</v>
      </c>
    </row>
    <row r="13" ht="24" thickBot="1"/>
    <row r="14" spans="2:6" ht="24" thickBot="1">
      <c r="B14" s="12" t="s">
        <v>1</v>
      </c>
      <c r="C14" s="12"/>
      <c r="D14" s="12"/>
      <c r="E14" s="12"/>
      <c r="F14" s="5"/>
    </row>
    <row r="15" ht="24" thickBot="1">
      <c r="F15" s="5"/>
    </row>
    <row r="16" ht="24" thickBot="1">
      <c r="F16" s="5"/>
    </row>
    <row r="17" ht="24" thickBot="1">
      <c r="F17" s="5"/>
    </row>
    <row r="18" ht="23.25">
      <c r="F18" s="8"/>
    </row>
  </sheetData>
  <mergeCells count="13">
    <mergeCell ref="F11:H11"/>
    <mergeCell ref="B12:E12"/>
    <mergeCell ref="B14:E14"/>
    <mergeCell ref="D3:F3"/>
    <mergeCell ref="D2:F2"/>
    <mergeCell ref="J3:N3"/>
    <mergeCell ref="G8:J8"/>
    <mergeCell ref="B6:N6"/>
    <mergeCell ref="B3:C3"/>
    <mergeCell ref="G3:I3"/>
    <mergeCell ref="B8:F8"/>
    <mergeCell ref="K2:L2"/>
    <mergeCell ref="M2:N2"/>
  </mergeCells>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B2:N18"/>
  <sheetViews>
    <sheetView workbookViewId="0" topLeftCell="A1">
      <selection activeCell="B6" sqref="B6:N6"/>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6.140625" style="1" customWidth="1"/>
    <col min="15" max="16384" width="9.140625" style="1" customWidth="1"/>
  </cols>
  <sheetData>
    <row r="1" ht="9.75" customHeight="1" thickBot="1"/>
    <row r="2" spans="2:14" ht="24" thickBot="1">
      <c r="B2" s="1" t="s">
        <v>13</v>
      </c>
      <c r="D2" s="17">
        <v>37280.36944444444</v>
      </c>
      <c r="E2" s="15"/>
      <c r="F2" s="16"/>
      <c r="H2" s="10" t="s">
        <v>14</v>
      </c>
      <c r="K2" s="24" t="s">
        <v>15</v>
      </c>
      <c r="L2" s="24"/>
      <c r="M2" s="14">
        <v>14</v>
      </c>
      <c r="N2" s="16"/>
    </row>
    <row r="3" spans="2:14" ht="24" thickBot="1">
      <c r="B3" s="12" t="s">
        <v>5</v>
      </c>
      <c r="C3" s="13"/>
      <c r="D3" s="14" t="s">
        <v>19</v>
      </c>
      <c r="E3" s="15"/>
      <c r="F3" s="16"/>
      <c r="G3" s="11" t="s">
        <v>6</v>
      </c>
      <c r="H3" s="12"/>
      <c r="I3" s="13"/>
      <c r="J3" s="14" t="s">
        <v>28</v>
      </c>
      <c r="K3" s="15"/>
      <c r="L3" s="15"/>
      <c r="M3" s="15"/>
      <c r="N3" s="16"/>
    </row>
    <row r="4" ht="23.25" customHeight="1">
      <c r="B4" s="3" t="s">
        <v>7</v>
      </c>
    </row>
    <row r="5" ht="9" customHeight="1" thickBot="1">
      <c r="B5" s="3"/>
    </row>
    <row r="6" spans="2:14" ht="141" customHeight="1" thickBot="1">
      <c r="B6" s="21" t="s">
        <v>29</v>
      </c>
      <c r="C6" s="22"/>
      <c r="D6" s="22"/>
      <c r="E6" s="22"/>
      <c r="F6" s="22"/>
      <c r="G6" s="22"/>
      <c r="H6" s="22"/>
      <c r="I6" s="22"/>
      <c r="J6" s="22"/>
      <c r="K6" s="22"/>
      <c r="L6" s="22"/>
      <c r="M6" s="22"/>
      <c r="N6" s="23"/>
    </row>
    <row r="7" ht="24" thickBot="1"/>
    <row r="8" spans="2:12" ht="24" thickBot="1">
      <c r="B8" s="12" t="s">
        <v>8</v>
      </c>
      <c r="C8" s="12"/>
      <c r="D8" s="12"/>
      <c r="E8" s="12"/>
      <c r="F8" s="13"/>
      <c r="G8" s="18" t="s">
        <v>11</v>
      </c>
      <c r="H8" s="19"/>
      <c r="I8" s="19"/>
      <c r="J8" s="20"/>
      <c r="K8" s="6">
        <f>IF(OR((G8="Technical"),(G8="T"),(G8="Tech")),0.75,0.5)</f>
        <v>0.75</v>
      </c>
      <c r="L8" s="2" t="s">
        <v>9</v>
      </c>
    </row>
    <row r="10" ht="24" thickBot="1">
      <c r="B10" s="1" t="s">
        <v>0</v>
      </c>
    </row>
    <row r="11" spans="2:12" ht="24" thickBot="1">
      <c r="B11" s="4" t="s">
        <v>3</v>
      </c>
      <c r="C11" s="5">
        <v>0</v>
      </c>
      <c r="D11" s="4" t="s">
        <v>4</v>
      </c>
      <c r="E11" s="5">
        <v>0</v>
      </c>
      <c r="F11" s="11" t="s">
        <v>10</v>
      </c>
      <c r="G11" s="12"/>
      <c r="H11" s="13"/>
      <c r="I11" s="5">
        <v>0</v>
      </c>
      <c r="K11" s="7">
        <f>IF((C11+E11)=0,0,C11/(C11+E11))</f>
        <v>0</v>
      </c>
      <c r="L11" s="2" t="s">
        <v>12</v>
      </c>
    </row>
    <row r="12" spans="2:6" ht="24" thickBot="1">
      <c r="B12" s="12" t="s">
        <v>2</v>
      </c>
      <c r="C12" s="12"/>
      <c r="D12" s="12"/>
      <c r="E12" s="13"/>
      <c r="F12" s="9" t="str">
        <f>IF((C11+E11)&gt;0,IF(K11&gt;=K8,"PASSED","FAILED"),"UNDECIDED")</f>
        <v>UNDECIDED</v>
      </c>
    </row>
    <row r="13" ht="24" thickBot="1"/>
    <row r="14" spans="2:6" ht="24" thickBot="1">
      <c r="B14" s="12" t="s">
        <v>1</v>
      </c>
      <c r="C14" s="12"/>
      <c r="D14" s="12"/>
      <c r="E14" s="12"/>
      <c r="F14" s="5"/>
    </row>
    <row r="15" ht="24" thickBot="1">
      <c r="F15" s="5"/>
    </row>
    <row r="16" ht="24" thickBot="1">
      <c r="F16" s="5"/>
    </row>
    <row r="17" ht="24" thickBot="1">
      <c r="F17" s="5"/>
    </row>
    <row r="18" ht="23.25">
      <c r="F18" s="8"/>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B2:N18"/>
  <sheetViews>
    <sheetView workbookViewId="0" topLeftCell="A1">
      <selection activeCell="D10" sqref="D10"/>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6.140625" style="1" customWidth="1"/>
    <col min="15" max="16384" width="9.140625" style="1" customWidth="1"/>
  </cols>
  <sheetData>
    <row r="1" ht="9.75" customHeight="1" thickBot="1"/>
    <row r="2" spans="2:14" ht="24" thickBot="1">
      <c r="B2" s="1" t="s">
        <v>13</v>
      </c>
      <c r="D2" s="17">
        <v>37280.37152777778</v>
      </c>
      <c r="E2" s="15"/>
      <c r="F2" s="16"/>
      <c r="H2" s="10" t="s">
        <v>14</v>
      </c>
      <c r="K2" s="24" t="s">
        <v>15</v>
      </c>
      <c r="L2" s="24"/>
      <c r="M2" s="14">
        <v>15</v>
      </c>
      <c r="N2" s="16"/>
    </row>
    <row r="3" spans="2:14" ht="24" thickBot="1">
      <c r="B3" s="12" t="s">
        <v>5</v>
      </c>
      <c r="C3" s="13"/>
      <c r="D3" s="14" t="s">
        <v>30</v>
      </c>
      <c r="E3" s="15"/>
      <c r="F3" s="16"/>
      <c r="G3" s="11" t="s">
        <v>6</v>
      </c>
      <c r="H3" s="12"/>
      <c r="I3" s="13"/>
      <c r="J3" s="14" t="s">
        <v>31</v>
      </c>
      <c r="K3" s="15"/>
      <c r="L3" s="15"/>
      <c r="M3" s="15"/>
      <c r="N3" s="16"/>
    </row>
    <row r="4" ht="23.25" customHeight="1">
      <c r="B4" s="3" t="s">
        <v>7</v>
      </c>
    </row>
    <row r="5" ht="9" customHeight="1" thickBot="1">
      <c r="B5" s="3"/>
    </row>
    <row r="6" spans="2:14" ht="141" customHeight="1" thickBot="1">
      <c r="B6" s="21" t="s">
        <v>32</v>
      </c>
      <c r="C6" s="22"/>
      <c r="D6" s="22"/>
      <c r="E6" s="22"/>
      <c r="F6" s="22"/>
      <c r="G6" s="22"/>
      <c r="H6" s="22"/>
      <c r="I6" s="22"/>
      <c r="J6" s="22"/>
      <c r="K6" s="22"/>
      <c r="L6" s="22"/>
      <c r="M6" s="22"/>
      <c r="N6" s="23"/>
    </row>
    <row r="7" ht="24" thickBot="1"/>
    <row r="8" spans="2:12" ht="24" thickBot="1">
      <c r="B8" s="12" t="s">
        <v>8</v>
      </c>
      <c r="C8" s="12"/>
      <c r="D8" s="12"/>
      <c r="E8" s="12"/>
      <c r="F8" s="13"/>
      <c r="G8" s="18" t="s">
        <v>11</v>
      </c>
      <c r="H8" s="19"/>
      <c r="I8" s="19"/>
      <c r="J8" s="20"/>
      <c r="K8" s="6">
        <f>IF(OR((G8="Technical"),(G8="T"),(G8="Tech")),0.75,0.5)</f>
        <v>0.75</v>
      </c>
      <c r="L8" s="2" t="s">
        <v>9</v>
      </c>
    </row>
    <row r="10" ht="24" thickBot="1">
      <c r="B10" s="1" t="s">
        <v>0</v>
      </c>
    </row>
    <row r="11" spans="2:12" ht="24" thickBot="1">
      <c r="B11" s="4" t="s">
        <v>3</v>
      </c>
      <c r="C11" s="5">
        <f>16+18</f>
        <v>34</v>
      </c>
      <c r="D11" s="4" t="s">
        <v>4</v>
      </c>
      <c r="E11" s="5">
        <f>14+31</f>
        <v>45</v>
      </c>
      <c r="F11" s="11" t="s">
        <v>10</v>
      </c>
      <c r="G11" s="12"/>
      <c r="H11" s="13"/>
      <c r="I11" s="5">
        <f>6+19</f>
        <v>25</v>
      </c>
      <c r="K11" s="7">
        <f>IF((C11+E11)=0,0,C11/(C11+E11))</f>
        <v>0.43037974683544306</v>
      </c>
      <c r="L11" s="2" t="s">
        <v>12</v>
      </c>
    </row>
    <row r="12" spans="2:6" ht="24" thickBot="1">
      <c r="B12" s="12" t="s">
        <v>2</v>
      </c>
      <c r="C12" s="12"/>
      <c r="D12" s="12"/>
      <c r="E12" s="13"/>
      <c r="F12" s="9" t="str">
        <f>IF((C11+E11)&gt;0,IF(K11&gt;=K8,"PASSED","FAILED"),"UNDECIDED")</f>
        <v>FAILED</v>
      </c>
    </row>
    <row r="13" ht="24" thickBot="1"/>
    <row r="14" spans="2:6" ht="24" thickBot="1">
      <c r="B14" s="12" t="s">
        <v>1</v>
      </c>
      <c r="C14" s="12"/>
      <c r="D14" s="12"/>
      <c r="E14" s="12"/>
      <c r="F14" s="5"/>
    </row>
    <row r="15" ht="24" thickBot="1">
      <c r="F15" s="5"/>
    </row>
    <row r="16" ht="24" thickBot="1">
      <c r="F16" s="5"/>
    </row>
    <row r="17" ht="24" thickBot="1">
      <c r="F17" s="5"/>
    </row>
    <row r="18" ht="23.25">
      <c r="F18" s="8"/>
    </row>
  </sheetData>
  <mergeCells count="13">
    <mergeCell ref="F11:H11"/>
    <mergeCell ref="B12:E12"/>
    <mergeCell ref="B14:E14"/>
    <mergeCell ref="D3:F3"/>
    <mergeCell ref="D2:F2"/>
    <mergeCell ref="J3:N3"/>
    <mergeCell ref="G8:J8"/>
    <mergeCell ref="B6:N6"/>
    <mergeCell ref="B3:C3"/>
    <mergeCell ref="G3:I3"/>
    <mergeCell ref="B8:F8"/>
    <mergeCell ref="K2:L2"/>
    <mergeCell ref="M2:N2"/>
  </mergeCells>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B2:N18"/>
  <sheetViews>
    <sheetView workbookViewId="0" topLeftCell="A1">
      <selection activeCell="B6" sqref="B6:N6"/>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13</v>
      </c>
      <c r="D2" s="17">
        <v>37280.38333333333</v>
      </c>
      <c r="E2" s="15"/>
      <c r="F2" s="16"/>
      <c r="H2" s="10" t="s">
        <v>14</v>
      </c>
      <c r="K2" s="24" t="s">
        <v>15</v>
      </c>
      <c r="L2" s="24"/>
      <c r="M2" s="14">
        <v>16</v>
      </c>
      <c r="N2" s="16"/>
    </row>
    <row r="3" spans="2:14" ht="24" thickBot="1">
      <c r="B3" s="12" t="s">
        <v>5</v>
      </c>
      <c r="C3" s="13"/>
      <c r="D3" s="14" t="s">
        <v>19</v>
      </c>
      <c r="E3" s="15"/>
      <c r="F3" s="16"/>
      <c r="G3" s="11" t="s">
        <v>6</v>
      </c>
      <c r="H3" s="12"/>
      <c r="I3" s="13"/>
      <c r="J3" s="14" t="s">
        <v>28</v>
      </c>
      <c r="K3" s="15"/>
      <c r="L3" s="15"/>
      <c r="M3" s="15"/>
      <c r="N3" s="16"/>
    </row>
    <row r="4" ht="23.25" customHeight="1">
      <c r="B4" s="3" t="s">
        <v>7</v>
      </c>
    </row>
    <row r="5" ht="9" customHeight="1" thickBot="1">
      <c r="B5" s="3"/>
    </row>
    <row r="6" spans="2:14" ht="141" customHeight="1" thickBot="1">
      <c r="B6" s="21" t="s">
        <v>33</v>
      </c>
      <c r="C6" s="22"/>
      <c r="D6" s="22"/>
      <c r="E6" s="22"/>
      <c r="F6" s="22"/>
      <c r="G6" s="22"/>
      <c r="H6" s="22"/>
      <c r="I6" s="22"/>
      <c r="J6" s="22"/>
      <c r="K6" s="22"/>
      <c r="L6" s="22"/>
      <c r="M6" s="22"/>
      <c r="N6" s="23"/>
    </row>
    <row r="7" ht="24" thickBot="1"/>
    <row r="8" spans="2:12" ht="24" thickBot="1">
      <c r="B8" s="12" t="s">
        <v>8</v>
      </c>
      <c r="C8" s="12"/>
      <c r="D8" s="12"/>
      <c r="E8" s="12"/>
      <c r="F8" s="13"/>
      <c r="G8" s="18" t="s">
        <v>11</v>
      </c>
      <c r="H8" s="19"/>
      <c r="I8" s="19"/>
      <c r="J8" s="20"/>
      <c r="K8" s="6">
        <f>IF(OR((G8="Technical"),(G8="T"),(G8="Tech")),0.75,0.5)</f>
        <v>0.75</v>
      </c>
      <c r="L8" s="2" t="s">
        <v>9</v>
      </c>
    </row>
    <row r="10" ht="24" thickBot="1">
      <c r="B10" s="1" t="s">
        <v>0</v>
      </c>
    </row>
    <row r="11" spans="2:12" ht="24" thickBot="1">
      <c r="B11" s="4" t="s">
        <v>3</v>
      </c>
      <c r="C11" s="5">
        <v>0</v>
      </c>
      <c r="D11" s="4" t="s">
        <v>4</v>
      </c>
      <c r="E11" s="5">
        <v>0</v>
      </c>
      <c r="F11" s="11" t="s">
        <v>10</v>
      </c>
      <c r="G11" s="12"/>
      <c r="H11" s="13"/>
      <c r="I11" s="5">
        <v>0</v>
      </c>
      <c r="K11" s="7">
        <f>IF((C11+E11)=0,0,C11/(C11+E11))</f>
        <v>0</v>
      </c>
      <c r="L11" s="2" t="s">
        <v>12</v>
      </c>
    </row>
    <row r="12" spans="2:6" ht="24" thickBot="1">
      <c r="B12" s="12" t="s">
        <v>2</v>
      </c>
      <c r="C12" s="12"/>
      <c r="D12" s="12"/>
      <c r="E12" s="13"/>
      <c r="F12" s="9" t="str">
        <f>IF((C11+E11)&gt;0,IF(K11&gt;=K8,"PASSED","FAILED"),"UNDECIDED")</f>
        <v>UNDECIDED</v>
      </c>
    </row>
    <row r="13" ht="24" thickBot="1"/>
    <row r="14" spans="2:6" ht="24" thickBot="1">
      <c r="B14" s="12" t="s">
        <v>1</v>
      </c>
      <c r="C14" s="12"/>
      <c r="D14" s="12"/>
      <c r="E14" s="12"/>
      <c r="F14" s="5"/>
    </row>
    <row r="15" ht="24" thickBot="1">
      <c r="F15" s="5"/>
    </row>
    <row r="16" ht="24" thickBot="1">
      <c r="F16" s="5"/>
    </row>
    <row r="17" ht="24" thickBot="1">
      <c r="F17" s="5"/>
    </row>
    <row r="18" ht="23.25">
      <c r="F18" s="8"/>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B2:N18"/>
  <sheetViews>
    <sheetView tabSelected="1" workbookViewId="0" topLeftCell="A1">
      <selection activeCell="B6" sqref="B6:N6"/>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13</v>
      </c>
      <c r="D2" s="17">
        <v>37280.384722222225</v>
      </c>
      <c r="E2" s="15"/>
      <c r="F2" s="16"/>
      <c r="H2" s="10" t="s">
        <v>14</v>
      </c>
      <c r="K2" s="24" t="s">
        <v>15</v>
      </c>
      <c r="L2" s="24"/>
      <c r="M2" s="14">
        <v>17</v>
      </c>
      <c r="N2" s="16"/>
    </row>
    <row r="3" spans="2:14" ht="24" thickBot="1">
      <c r="B3" s="12" t="s">
        <v>5</v>
      </c>
      <c r="C3" s="13"/>
      <c r="D3" s="14" t="s">
        <v>19</v>
      </c>
      <c r="E3" s="15"/>
      <c r="F3" s="16"/>
      <c r="G3" s="11" t="s">
        <v>6</v>
      </c>
      <c r="H3" s="12"/>
      <c r="I3" s="13"/>
      <c r="J3" s="14" t="s">
        <v>34</v>
      </c>
      <c r="K3" s="15"/>
      <c r="L3" s="15"/>
      <c r="M3" s="15"/>
      <c r="N3" s="16"/>
    </row>
    <row r="4" ht="23.25" customHeight="1">
      <c r="B4" s="3" t="s">
        <v>7</v>
      </c>
    </row>
    <row r="5" ht="9" customHeight="1" thickBot="1">
      <c r="B5" s="3"/>
    </row>
    <row r="6" spans="2:14" ht="141" customHeight="1" thickBot="1">
      <c r="B6" s="21" t="s">
        <v>35</v>
      </c>
      <c r="C6" s="22"/>
      <c r="D6" s="22"/>
      <c r="E6" s="22"/>
      <c r="F6" s="22"/>
      <c r="G6" s="22"/>
      <c r="H6" s="22"/>
      <c r="I6" s="22"/>
      <c r="J6" s="22"/>
      <c r="K6" s="22"/>
      <c r="L6" s="22"/>
      <c r="M6" s="22"/>
      <c r="N6" s="23"/>
    </row>
    <row r="7" ht="24" thickBot="1"/>
    <row r="8" spans="2:12" ht="24" thickBot="1">
      <c r="B8" s="12" t="s">
        <v>8</v>
      </c>
      <c r="C8" s="12"/>
      <c r="D8" s="12"/>
      <c r="E8" s="12"/>
      <c r="F8" s="13"/>
      <c r="G8" s="18" t="s">
        <v>11</v>
      </c>
      <c r="H8" s="19"/>
      <c r="I8" s="19"/>
      <c r="J8" s="20"/>
      <c r="K8" s="6">
        <f>IF(OR((G8="Technical"),(G8="T"),(G8="Tech")),0.75,0.5)</f>
        <v>0.75</v>
      </c>
      <c r="L8" s="2" t="s">
        <v>9</v>
      </c>
    </row>
    <row r="10" ht="24" thickBot="1">
      <c r="B10" s="1" t="s">
        <v>0</v>
      </c>
    </row>
    <row r="11" spans="2:12" ht="24" thickBot="1">
      <c r="B11" s="4" t="s">
        <v>3</v>
      </c>
      <c r="C11" s="5">
        <v>0</v>
      </c>
      <c r="D11" s="4" t="s">
        <v>4</v>
      </c>
      <c r="E11" s="5">
        <v>0</v>
      </c>
      <c r="F11" s="11" t="s">
        <v>10</v>
      </c>
      <c r="G11" s="12"/>
      <c r="H11" s="13"/>
      <c r="I11" s="5">
        <v>0</v>
      </c>
      <c r="K11" s="7">
        <f>IF((C11+E11)=0,0,C11/(C11+E11))</f>
        <v>0</v>
      </c>
      <c r="L11" s="2" t="s">
        <v>12</v>
      </c>
    </row>
    <row r="12" spans="2:6" ht="24" thickBot="1">
      <c r="B12" s="12" t="s">
        <v>2</v>
      </c>
      <c r="C12" s="12"/>
      <c r="D12" s="12"/>
      <c r="E12" s="13"/>
      <c r="F12" s="9" t="str">
        <f>IF((C11+E11)&gt;0,IF(K11&gt;=K8,"PASSED","FAILED"),"UNDECIDED")</f>
        <v>UNDECIDED</v>
      </c>
    </row>
    <row r="13" ht="24" thickBot="1"/>
    <row r="14" spans="2:6" ht="24" thickBot="1">
      <c r="B14" s="12" t="s">
        <v>1</v>
      </c>
      <c r="C14" s="12"/>
      <c r="D14" s="12"/>
      <c r="E14" s="12"/>
      <c r="F14" s="5"/>
    </row>
    <row r="15" ht="24" thickBot="1">
      <c r="F15" s="5"/>
    </row>
    <row r="16" ht="24" thickBot="1">
      <c r="F16" s="5"/>
    </row>
    <row r="17" ht="24" thickBot="1">
      <c r="F17" s="5"/>
    </row>
    <row r="18" ht="23.25">
      <c r="F18" s="8"/>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 Connect Consultants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D. Love</dc:creator>
  <cp:keywords/>
  <dc:description/>
  <cp:lastModifiedBy>anoop</cp:lastModifiedBy>
  <dcterms:created xsi:type="dcterms:W3CDTF">2001-11-20T18:37:16Z</dcterms:created>
  <dcterms:modified xsi:type="dcterms:W3CDTF">2002-01-24T14:15:54Z</dcterms:modified>
  <cp:category/>
  <cp:version/>
  <cp:contentType/>
  <cp:contentStatus/>
</cp:coreProperties>
</file>