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896" windowHeight="12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 Anslow</author>
  </authors>
  <commentList>
    <comment ref="A3" authorId="0">
      <text>
        <r>
          <rPr>
            <b/>
            <sz val="8"/>
            <rFont val="Tahoma"/>
            <family val="0"/>
          </rPr>
          <t>Sigma for baseline wander with given AC coupling ratio and data amplitude 2 units peak to peak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set this value for the Rx sensitivity required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<sst xmlns="http://schemas.openxmlformats.org/spreadsheetml/2006/main" count="17" uniqueCount="10">
  <si>
    <t>log</t>
  </si>
  <si>
    <t>BER</t>
  </si>
  <si>
    <t>sigma</t>
  </si>
  <si>
    <t>lin</t>
  </si>
  <si>
    <t>sigma representing Rx noise</t>
  </si>
  <si>
    <t>sigma representing Baseline Wander noise</t>
  </si>
  <si>
    <t>AC coupling factor for Baseline Wandwer sigma</t>
  </si>
  <si>
    <t>Lowest power on plot</t>
  </si>
  <si>
    <t>Measured results from 3av_0803_nagahori_1.pdf</t>
  </si>
  <si>
    <t>Inf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</si>
</sst>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.25"/>
      <name val="Arial"/>
      <family val="2"/>
    </font>
    <font>
      <b/>
      <sz val="13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Theory and 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5"/>
          <c:w val="0.80775"/>
          <c:h val="0.838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Inf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Sheet1!$B$9:$B$36</c:f>
              <c:numCache>
                <c:ptCount val="28"/>
                <c:pt idx="0">
                  <c:v>-36.5</c:v>
                </c:pt>
                <c:pt idx="1">
                  <c:v>-36.25</c:v>
                </c:pt>
                <c:pt idx="2">
                  <c:v>-36</c:v>
                </c:pt>
                <c:pt idx="3">
                  <c:v>-35.75</c:v>
                </c:pt>
                <c:pt idx="4">
                  <c:v>-35.5</c:v>
                </c:pt>
                <c:pt idx="5">
                  <c:v>-35.25</c:v>
                </c:pt>
                <c:pt idx="6">
                  <c:v>-35</c:v>
                </c:pt>
                <c:pt idx="7">
                  <c:v>-34.75</c:v>
                </c:pt>
                <c:pt idx="8">
                  <c:v>-34.5</c:v>
                </c:pt>
                <c:pt idx="9">
                  <c:v>-34.25</c:v>
                </c:pt>
                <c:pt idx="10">
                  <c:v>-34</c:v>
                </c:pt>
                <c:pt idx="11">
                  <c:v>-33.75</c:v>
                </c:pt>
                <c:pt idx="12">
                  <c:v>-33.5</c:v>
                </c:pt>
                <c:pt idx="13">
                  <c:v>-33.25</c:v>
                </c:pt>
                <c:pt idx="14">
                  <c:v>-33</c:v>
                </c:pt>
                <c:pt idx="15">
                  <c:v>-32.75</c:v>
                </c:pt>
                <c:pt idx="16">
                  <c:v>-32.5</c:v>
                </c:pt>
                <c:pt idx="17">
                  <c:v>-32.25</c:v>
                </c:pt>
                <c:pt idx="18">
                  <c:v>-32</c:v>
                </c:pt>
                <c:pt idx="19">
                  <c:v>-31.75</c:v>
                </c:pt>
                <c:pt idx="20">
                  <c:v>-31.5</c:v>
                </c:pt>
                <c:pt idx="21">
                  <c:v>-31.25</c:v>
                </c:pt>
                <c:pt idx="22">
                  <c:v>-31</c:v>
                </c:pt>
                <c:pt idx="23">
                  <c:v>-30.75</c:v>
                </c:pt>
                <c:pt idx="24">
                  <c:v>-30.5</c:v>
                </c:pt>
                <c:pt idx="25">
                  <c:v>-30.25</c:v>
                </c:pt>
                <c:pt idx="26">
                  <c:v>-30</c:v>
                </c:pt>
                <c:pt idx="27">
                  <c:v>-29.75</c:v>
                </c:pt>
              </c:numCache>
            </c:numRef>
          </c:xVal>
          <c:yVal>
            <c:numRef>
              <c:f>Sheet1!$D$9:$D$36</c:f>
              <c:numCache>
                <c:ptCount val="28"/>
                <c:pt idx="0">
                  <c:v>0.002567812143030701</c:v>
                </c:pt>
                <c:pt idx="1">
                  <c:v>0.0015172704292319983</c:v>
                </c:pt>
                <c:pt idx="2">
                  <c:v>0.0008451486130091057</c:v>
                </c:pt>
                <c:pt idx="3">
                  <c:v>0.0004406577106307319</c:v>
                </c:pt>
                <c:pt idx="4">
                  <c:v>0.0002133628556344469</c:v>
                </c:pt>
                <c:pt idx="5">
                  <c:v>9.508528613000333E-05</c:v>
                </c:pt>
                <c:pt idx="6">
                  <c:v>3.861339775279582E-05</c:v>
                </c:pt>
                <c:pt idx="7">
                  <c:v>1.4129059836553992E-05</c:v>
                </c:pt>
                <c:pt idx="8">
                  <c:v>4.600039292590452E-06</c:v>
                </c:pt>
                <c:pt idx="9">
                  <c:v>1.3138158190262317E-06</c:v>
                </c:pt>
                <c:pt idx="10">
                  <c:v>3.239896037010581E-07</c:v>
                </c:pt>
                <c:pt idx="11">
                  <c:v>6.776501640888163E-08</c:v>
                </c:pt>
                <c:pt idx="12">
                  <c:v>1.1783244855457633E-08</c:v>
                </c:pt>
                <c:pt idx="13">
                  <c:v>1.6655313582589019E-09</c:v>
                </c:pt>
                <c:pt idx="14">
                  <c:v>1.8660370094182185E-10</c:v>
                </c:pt>
                <c:pt idx="15">
                  <c:v>1.6109422801173882E-11</c:v>
                </c:pt>
                <c:pt idx="16">
                  <c:v>1.0381099571298537E-12</c:v>
                </c:pt>
                <c:pt idx="17">
                  <c:v>4.8187817059325814E-14</c:v>
                </c:pt>
                <c:pt idx="18">
                  <c:v>1.548098605477597E-15</c:v>
                </c:pt>
                <c:pt idx="19">
                  <c:v>3.2911221169214243E-17</c:v>
                </c:pt>
                <c:pt idx="20">
                  <c:v>4.402616975484318E-19</c:v>
                </c:pt>
                <c:pt idx="21">
                  <c:v>3.502415493812943E-21</c:v>
                </c:pt>
                <c:pt idx="22">
                  <c:v>1.5552056971897537E-23</c:v>
                </c:pt>
                <c:pt idx="23">
                  <c:v>3.589921099393539E-26</c:v>
                </c:pt>
                <c:pt idx="24">
                  <c:v>3.9774284887592043E-29</c:v>
                </c:pt>
                <c:pt idx="25">
                  <c:v>1.933988659219523E-32</c:v>
                </c:pt>
                <c:pt idx="26">
                  <c:v>3.732564298877714E-36</c:v>
                </c:pt>
                <c:pt idx="27">
                  <c:v>2.5544969241821066E-40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210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Sheet1!$B$9:$B$36</c:f>
              <c:numCache>
                <c:ptCount val="28"/>
                <c:pt idx="0">
                  <c:v>-36.5</c:v>
                </c:pt>
                <c:pt idx="1">
                  <c:v>-36.25</c:v>
                </c:pt>
                <c:pt idx="2">
                  <c:v>-36</c:v>
                </c:pt>
                <c:pt idx="3">
                  <c:v>-35.75</c:v>
                </c:pt>
                <c:pt idx="4">
                  <c:v>-35.5</c:v>
                </c:pt>
                <c:pt idx="5">
                  <c:v>-35.25</c:v>
                </c:pt>
                <c:pt idx="6">
                  <c:v>-35</c:v>
                </c:pt>
                <c:pt idx="7">
                  <c:v>-34.75</c:v>
                </c:pt>
                <c:pt idx="8">
                  <c:v>-34.5</c:v>
                </c:pt>
                <c:pt idx="9">
                  <c:v>-34.25</c:v>
                </c:pt>
                <c:pt idx="10">
                  <c:v>-34</c:v>
                </c:pt>
                <c:pt idx="11">
                  <c:v>-33.75</c:v>
                </c:pt>
                <c:pt idx="12">
                  <c:v>-33.5</c:v>
                </c:pt>
                <c:pt idx="13">
                  <c:v>-33.25</c:v>
                </c:pt>
                <c:pt idx="14">
                  <c:v>-33</c:v>
                </c:pt>
                <c:pt idx="15">
                  <c:v>-32.75</c:v>
                </c:pt>
                <c:pt idx="16">
                  <c:v>-32.5</c:v>
                </c:pt>
                <c:pt idx="17">
                  <c:v>-32.25</c:v>
                </c:pt>
                <c:pt idx="18">
                  <c:v>-32</c:v>
                </c:pt>
                <c:pt idx="19">
                  <c:v>-31.75</c:v>
                </c:pt>
                <c:pt idx="20">
                  <c:v>-31.5</c:v>
                </c:pt>
                <c:pt idx="21">
                  <c:v>-31.25</c:v>
                </c:pt>
                <c:pt idx="22">
                  <c:v>-31</c:v>
                </c:pt>
                <c:pt idx="23">
                  <c:v>-30.75</c:v>
                </c:pt>
                <c:pt idx="24">
                  <c:v>-30.5</c:v>
                </c:pt>
                <c:pt idx="25">
                  <c:v>-30.25</c:v>
                </c:pt>
                <c:pt idx="26">
                  <c:v>-30</c:v>
                </c:pt>
                <c:pt idx="27">
                  <c:v>-29.75</c:v>
                </c:pt>
              </c:numCache>
            </c:numRef>
          </c:xVal>
          <c:yVal>
            <c:numRef>
              <c:f>Sheet1!$E$9:$E$36</c:f>
              <c:numCache>
                <c:ptCount val="28"/>
                <c:pt idx="0">
                  <c:v>0.0027694723611023653</c:v>
                </c:pt>
                <c:pt idx="1">
                  <c:v>0.0016669947798801932</c:v>
                </c:pt>
                <c:pt idx="2">
                  <c:v>0.0009502390465486732</c:v>
                </c:pt>
                <c:pt idx="3">
                  <c:v>0.0005099356717319647</c:v>
                </c:pt>
                <c:pt idx="4">
                  <c:v>0.0002559465267391037</c:v>
                </c:pt>
                <c:pt idx="5">
                  <c:v>0.00011929715600467183</c:v>
                </c:pt>
                <c:pt idx="6">
                  <c:v>5.123495118697363E-05</c:v>
                </c:pt>
                <c:pt idx="7">
                  <c:v>2.010321352730049E-05</c:v>
                </c:pt>
                <c:pt idx="8">
                  <c:v>7.140418188944508E-06</c:v>
                </c:pt>
                <c:pt idx="9">
                  <c:v>2.273102103655944E-06</c:v>
                </c:pt>
                <c:pt idx="10">
                  <c:v>6.416682649668104E-07</c:v>
                </c:pt>
                <c:pt idx="11">
                  <c:v>1.5879802259835632E-07</c:v>
                </c:pt>
                <c:pt idx="12">
                  <c:v>3.403858373301387E-08</c:v>
                </c:pt>
                <c:pt idx="13">
                  <c:v>6.239758223531686E-09</c:v>
                </c:pt>
                <c:pt idx="14">
                  <c:v>9.653410679024314E-10</c:v>
                </c:pt>
                <c:pt idx="15">
                  <c:v>1.2433174443992846E-10</c:v>
                </c:pt>
                <c:pt idx="16">
                  <c:v>1.3147454911384502E-11</c:v>
                </c:pt>
                <c:pt idx="17">
                  <c:v>1.1257016517578213E-12</c:v>
                </c:pt>
                <c:pt idx="18">
                  <c:v>7.698405475194549E-14</c:v>
                </c:pt>
                <c:pt idx="19">
                  <c:v>4.1504873944668584E-15</c:v>
                </c:pt>
                <c:pt idx="20">
                  <c:v>1.7428452336244316E-16</c:v>
                </c:pt>
                <c:pt idx="21">
                  <c:v>5.63927638217693E-18</c:v>
                </c:pt>
                <c:pt idx="22">
                  <c:v>1.3936258767657281E-19</c:v>
                </c:pt>
                <c:pt idx="23">
                  <c:v>2.6134417037919263E-21</c:v>
                </c:pt>
                <c:pt idx="24">
                  <c:v>3.705703108932523E-23</c:v>
                </c:pt>
                <c:pt idx="25">
                  <c:v>3.9724333166947577E-25</c:v>
                </c:pt>
                <c:pt idx="26">
                  <c:v>3.2315514878776725E-27</c:v>
                </c:pt>
                <c:pt idx="27">
                  <c:v>2.0112371568148826E-29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Sheet1!$F$6</c:f>
              <c:strCache>
                <c:ptCount val="1"/>
                <c:pt idx="0">
                  <c:v>64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Sheet1!$B$9:$B$36</c:f>
              <c:numCache>
                <c:ptCount val="28"/>
                <c:pt idx="0">
                  <c:v>-36.5</c:v>
                </c:pt>
                <c:pt idx="1">
                  <c:v>-36.25</c:v>
                </c:pt>
                <c:pt idx="2">
                  <c:v>-36</c:v>
                </c:pt>
                <c:pt idx="3">
                  <c:v>-35.75</c:v>
                </c:pt>
                <c:pt idx="4">
                  <c:v>-35.5</c:v>
                </c:pt>
                <c:pt idx="5">
                  <c:v>-35.25</c:v>
                </c:pt>
                <c:pt idx="6">
                  <c:v>-35</c:v>
                </c:pt>
                <c:pt idx="7">
                  <c:v>-34.75</c:v>
                </c:pt>
                <c:pt idx="8">
                  <c:v>-34.5</c:v>
                </c:pt>
                <c:pt idx="9">
                  <c:v>-34.25</c:v>
                </c:pt>
                <c:pt idx="10">
                  <c:v>-34</c:v>
                </c:pt>
                <c:pt idx="11">
                  <c:v>-33.75</c:v>
                </c:pt>
                <c:pt idx="12">
                  <c:v>-33.5</c:v>
                </c:pt>
                <c:pt idx="13">
                  <c:v>-33.25</c:v>
                </c:pt>
                <c:pt idx="14">
                  <c:v>-33</c:v>
                </c:pt>
                <c:pt idx="15">
                  <c:v>-32.75</c:v>
                </c:pt>
                <c:pt idx="16">
                  <c:v>-32.5</c:v>
                </c:pt>
                <c:pt idx="17">
                  <c:v>-32.25</c:v>
                </c:pt>
                <c:pt idx="18">
                  <c:v>-32</c:v>
                </c:pt>
                <c:pt idx="19">
                  <c:v>-31.75</c:v>
                </c:pt>
                <c:pt idx="20">
                  <c:v>-31.5</c:v>
                </c:pt>
                <c:pt idx="21">
                  <c:v>-31.25</c:v>
                </c:pt>
                <c:pt idx="22">
                  <c:v>-31</c:v>
                </c:pt>
                <c:pt idx="23">
                  <c:v>-30.75</c:v>
                </c:pt>
                <c:pt idx="24">
                  <c:v>-30.5</c:v>
                </c:pt>
                <c:pt idx="25">
                  <c:v>-30.25</c:v>
                </c:pt>
                <c:pt idx="26">
                  <c:v>-30</c:v>
                </c:pt>
                <c:pt idx="27">
                  <c:v>-29.75</c:v>
                </c:pt>
              </c:numCache>
            </c:numRef>
          </c:xVal>
          <c:yVal>
            <c:numRef>
              <c:f>Sheet1!$F$9:$F$36</c:f>
              <c:numCache>
                <c:ptCount val="28"/>
                <c:pt idx="0">
                  <c:v>0.0032609658231006478</c:v>
                </c:pt>
                <c:pt idx="1">
                  <c:v>0.002040184169167625</c:v>
                </c:pt>
                <c:pt idx="2">
                  <c:v>0.0012198106373664253</c:v>
                </c:pt>
                <c:pt idx="3">
                  <c:v>0.000694278996742792</c:v>
                </c:pt>
                <c:pt idx="4">
                  <c:v>0.00037466970276267553</c:v>
                </c:pt>
                <c:pt idx="5">
                  <c:v>0.00019091706752694115</c:v>
                </c:pt>
                <c:pt idx="6">
                  <c:v>9.147659403130337E-05</c:v>
                </c:pt>
                <c:pt idx="7">
                  <c:v>4.104320611508783E-05</c:v>
                </c:pt>
                <c:pt idx="8">
                  <c:v>1.7174458783131286E-05</c:v>
                </c:pt>
                <c:pt idx="9">
                  <c:v>6.676859806153956E-06</c:v>
                </c:pt>
                <c:pt idx="10">
                  <c:v>2.403203546164079E-06</c:v>
                </c:pt>
                <c:pt idx="11">
                  <c:v>7.984052775578121E-07</c:v>
                </c:pt>
                <c:pt idx="12">
                  <c:v>2.4424440425315253E-07</c:v>
                </c:pt>
                <c:pt idx="13">
                  <c:v>6.868861751676346E-08</c:v>
                </c:pt>
                <c:pt idx="14">
                  <c:v>1.7746032556861253E-08</c:v>
                </c:pt>
                <c:pt idx="15">
                  <c:v>4.213533662953554E-09</c:v>
                </c:pt>
                <c:pt idx="16">
                  <c:v>9.209376569819358E-10</c:v>
                </c:pt>
                <c:pt idx="17">
                  <c:v>1.8584570562458974E-10</c:v>
                </c:pt>
                <c:pt idx="18">
                  <c:v>3.478094457019963E-11</c:v>
                </c:pt>
                <c:pt idx="19">
                  <c:v>6.072557787600236E-12</c:v>
                </c:pt>
                <c:pt idx="20">
                  <c:v>9.964626084598945E-13</c:v>
                </c:pt>
                <c:pt idx="21">
                  <c:v>1.550385698015139E-13</c:v>
                </c:pt>
                <c:pt idx="22">
                  <c:v>2.3104348809352054E-14</c:v>
                </c:pt>
                <c:pt idx="23">
                  <c:v>3.3348819070621577E-15</c:v>
                </c:pt>
                <c:pt idx="24">
                  <c:v>4.71868823158895E-16</c:v>
                </c:pt>
                <c:pt idx="25">
                  <c:v>6.627872564422809E-17</c:v>
                </c:pt>
                <c:pt idx="26">
                  <c:v>9.360376262599982E-18</c:v>
                </c:pt>
                <c:pt idx="27">
                  <c:v>1.3461192425438833E-18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Sheet1!$G$6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Sheet1!$B$9:$B$40</c:f>
              <c:numCache>
                <c:ptCount val="32"/>
                <c:pt idx="0">
                  <c:v>-36.5</c:v>
                </c:pt>
                <c:pt idx="1">
                  <c:v>-36.25</c:v>
                </c:pt>
                <c:pt idx="2">
                  <c:v>-36</c:v>
                </c:pt>
                <c:pt idx="3">
                  <c:v>-35.75</c:v>
                </c:pt>
                <c:pt idx="4">
                  <c:v>-35.5</c:v>
                </c:pt>
                <c:pt idx="5">
                  <c:v>-35.25</c:v>
                </c:pt>
                <c:pt idx="6">
                  <c:v>-35</c:v>
                </c:pt>
                <c:pt idx="7">
                  <c:v>-34.75</c:v>
                </c:pt>
                <c:pt idx="8">
                  <c:v>-34.5</c:v>
                </c:pt>
                <c:pt idx="9">
                  <c:v>-34.25</c:v>
                </c:pt>
                <c:pt idx="10">
                  <c:v>-34</c:v>
                </c:pt>
                <c:pt idx="11">
                  <c:v>-33.75</c:v>
                </c:pt>
                <c:pt idx="12">
                  <c:v>-33.5</c:v>
                </c:pt>
                <c:pt idx="13">
                  <c:v>-33.25</c:v>
                </c:pt>
                <c:pt idx="14">
                  <c:v>-33</c:v>
                </c:pt>
                <c:pt idx="15">
                  <c:v>-32.75</c:v>
                </c:pt>
                <c:pt idx="16">
                  <c:v>-32.5</c:v>
                </c:pt>
                <c:pt idx="17">
                  <c:v>-32.25</c:v>
                </c:pt>
                <c:pt idx="18">
                  <c:v>-32</c:v>
                </c:pt>
                <c:pt idx="19">
                  <c:v>-31.75</c:v>
                </c:pt>
                <c:pt idx="20">
                  <c:v>-31.5</c:v>
                </c:pt>
                <c:pt idx="21">
                  <c:v>-31.25</c:v>
                </c:pt>
                <c:pt idx="22">
                  <c:v>-31</c:v>
                </c:pt>
                <c:pt idx="23">
                  <c:v>-30.75</c:v>
                </c:pt>
                <c:pt idx="24">
                  <c:v>-30.5</c:v>
                </c:pt>
                <c:pt idx="25">
                  <c:v>-30.25</c:v>
                </c:pt>
                <c:pt idx="26">
                  <c:v>-30</c:v>
                </c:pt>
                <c:pt idx="27">
                  <c:v>-29.75</c:v>
                </c:pt>
                <c:pt idx="28">
                  <c:v>-29.5</c:v>
                </c:pt>
                <c:pt idx="29">
                  <c:v>-29.25</c:v>
                </c:pt>
                <c:pt idx="30">
                  <c:v>-29</c:v>
                </c:pt>
                <c:pt idx="31">
                  <c:v>-28.75</c:v>
                </c:pt>
              </c:numCache>
            </c:numRef>
          </c:xVal>
          <c:yVal>
            <c:numRef>
              <c:f>Sheet1!$G$9:$G$40</c:f>
              <c:numCache>
                <c:ptCount val="32"/>
                <c:pt idx="0">
                  <c:v>0.004955711370976612</c:v>
                </c:pt>
                <c:pt idx="1">
                  <c:v>0.0033953656073164584</c:v>
                </c:pt>
                <c:pt idx="2">
                  <c:v>0.002264763653783808</c:v>
                </c:pt>
                <c:pt idx="3">
                  <c:v>0.001469869249490996</c:v>
                </c:pt>
                <c:pt idx="4">
                  <c:v>0.0009279922671172613</c:v>
                </c:pt>
                <c:pt idx="5">
                  <c:v>0.0005699794441202943</c:v>
                </c:pt>
                <c:pt idx="6">
                  <c:v>0.00034074728997746107</c:v>
                </c:pt>
                <c:pt idx="7">
                  <c:v>0.00019845456231326608</c:v>
                </c:pt>
                <c:pt idx="8">
                  <c:v>0.00011275709868474593</c:v>
                </c:pt>
                <c:pt idx="9">
                  <c:v>6.261652716343935E-05</c:v>
                </c:pt>
                <c:pt idx="10">
                  <c:v>3.406549502948941E-05</c:v>
                </c:pt>
                <c:pt idx="11">
                  <c:v>1.820715829015107E-05</c:v>
                </c:pt>
                <c:pt idx="12">
                  <c:v>9.591331537550651E-06</c:v>
                </c:pt>
                <c:pt idx="13">
                  <c:v>4.99797153308279E-06</c:v>
                </c:pt>
                <c:pt idx="14">
                  <c:v>2.586328762044232E-06</c:v>
                </c:pt>
                <c:pt idx="15">
                  <c:v>1.3345462186453716E-06</c:v>
                </c:pt>
                <c:pt idx="16">
                  <c:v>6.895587607580467E-07</c:v>
                </c:pt>
                <c:pt idx="17">
                  <c:v>3.582774865673599E-07</c:v>
                </c:pt>
                <c:pt idx="18">
                  <c:v>1.8795320969882013E-07</c:v>
                </c:pt>
                <c:pt idx="19">
                  <c:v>9.993915994748922E-08</c:v>
                </c:pt>
                <c:pt idx="20">
                  <c:v>5.405237427773146E-08</c:v>
                </c:pt>
                <c:pt idx="21">
                  <c:v>2.983011808743056E-08</c:v>
                </c:pt>
                <c:pt idx="22">
                  <c:v>1.6843427675376183E-08</c:v>
                </c:pt>
                <c:pt idx="23">
                  <c:v>9.752280562374817E-09</c:v>
                </c:pt>
                <c:pt idx="24">
                  <c:v>5.800041714545257E-09</c:v>
                </c:pt>
                <c:pt idx="25">
                  <c:v>3.5476442237453346E-09</c:v>
                </c:pt>
                <c:pt idx="26">
                  <c:v>2.2333791599574643E-09</c:v>
                </c:pt>
                <c:pt idx="27">
                  <c:v>1.447561745724481E-09</c:v>
                </c:pt>
                <c:pt idx="28">
                  <c:v>9.658976083710771E-10</c:v>
                </c:pt>
                <c:pt idx="29">
                  <c:v>6.63226195061915E-10</c:v>
                </c:pt>
                <c:pt idx="30">
                  <c:v>4.682948224643364E-10</c:v>
                </c:pt>
                <c:pt idx="31">
                  <c:v>3.3969667238923244E-10</c:v>
                </c:pt>
              </c:numCache>
            </c:numRef>
          </c:yVal>
          <c:smooth val="1"/>
        </c:ser>
        <c:ser>
          <c:idx val="7"/>
          <c:order val="4"/>
          <c:tx>
            <c:v>Exp Inf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Sheet1!$B$49:$B$55</c:f>
              <c:numCache>
                <c:ptCount val="7"/>
                <c:pt idx="0">
                  <c:v>-36.5</c:v>
                </c:pt>
                <c:pt idx="1">
                  <c:v>-35.8</c:v>
                </c:pt>
                <c:pt idx="2">
                  <c:v>-34.8</c:v>
                </c:pt>
                <c:pt idx="3">
                  <c:v>-33.8</c:v>
                </c:pt>
                <c:pt idx="4">
                  <c:v>-32.8</c:v>
                </c:pt>
                <c:pt idx="5">
                  <c:v>-32.3</c:v>
                </c:pt>
                <c:pt idx="6">
                  <c:v>-31.8</c:v>
                </c:pt>
              </c:numCache>
            </c:numRef>
          </c:xVal>
          <c:yVal>
            <c:numRef>
              <c:f>Sheet1!$C$49:$C$55</c:f>
              <c:numCache>
                <c:ptCount val="7"/>
                <c:pt idx="0">
                  <c:v>0.0016902726427611477</c:v>
                </c:pt>
                <c:pt idx="1">
                  <c:v>0.0003873208566993638</c:v>
                </c:pt>
                <c:pt idx="2">
                  <c:v>1.8187106487575746E-05</c:v>
                </c:pt>
                <c:pt idx="3">
                  <c:v>3.8324225344065555E-07</c:v>
                </c:pt>
                <c:pt idx="4">
                  <c:v>1.1611491643131024E-09</c:v>
                </c:pt>
                <c:pt idx="5">
                  <c:v>3.267667857533097E-11</c:v>
                </c:pt>
                <c:pt idx="6">
                  <c:v>3.6356642054752854E-13</c:v>
                </c:pt>
              </c:numCache>
            </c:numRef>
          </c:yVal>
          <c:smooth val="1"/>
        </c:ser>
        <c:ser>
          <c:idx val="4"/>
          <c:order val="5"/>
          <c:tx>
            <c:v>Exp 210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Sheet1!$E$49:$E$58</c:f>
              <c:numCache>
                <c:ptCount val="10"/>
                <c:pt idx="0">
                  <c:v>-36.5</c:v>
                </c:pt>
                <c:pt idx="1">
                  <c:v>-35.9</c:v>
                </c:pt>
                <c:pt idx="2">
                  <c:v>-34.9</c:v>
                </c:pt>
                <c:pt idx="3">
                  <c:v>-33.9</c:v>
                </c:pt>
                <c:pt idx="4">
                  <c:v>-32.9</c:v>
                </c:pt>
                <c:pt idx="5">
                  <c:v>-31.9</c:v>
                </c:pt>
                <c:pt idx="6">
                  <c:v>-31.43</c:v>
                </c:pt>
                <c:pt idx="7">
                  <c:v>-30.9</c:v>
                </c:pt>
                <c:pt idx="8">
                  <c:v>-30.42</c:v>
                </c:pt>
                <c:pt idx="9">
                  <c:v>-29.86</c:v>
                </c:pt>
              </c:numCache>
            </c:numRef>
          </c:xVal>
          <c:yVal>
            <c:numRef>
              <c:f>Sheet1!$F$49:$F$58</c:f>
              <c:numCache>
                <c:ptCount val="10"/>
                <c:pt idx="0">
                  <c:v>0.0016902726427611477</c:v>
                </c:pt>
                <c:pt idx="1">
                  <c:v>0.0005065959870694364</c:v>
                </c:pt>
                <c:pt idx="2">
                  <c:v>3.3095823810144986E-05</c:v>
                </c:pt>
                <c:pt idx="3">
                  <c:v>7.848714498494542E-07</c:v>
                </c:pt>
                <c:pt idx="4">
                  <c:v>1.5976966082915635E-08</c:v>
                </c:pt>
                <c:pt idx="5">
                  <c:v>8.114168580598904E-10</c:v>
                </c:pt>
                <c:pt idx="6">
                  <c:v>3.0717314878622454E-10</c:v>
                </c:pt>
                <c:pt idx="7">
                  <c:v>1.6889927697392121E-10</c:v>
                </c:pt>
                <c:pt idx="8">
                  <c:v>5.848844527248666E-11</c:v>
                </c:pt>
                <c:pt idx="9">
                  <c:v>5.475232060745131E-12</c:v>
                </c:pt>
              </c:numCache>
            </c:numRef>
          </c:yVal>
          <c:smooth val="1"/>
        </c:ser>
        <c:ser>
          <c:idx val="5"/>
          <c:order val="6"/>
          <c:tx>
            <c:v>Exp 64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Sheet1!$H$49:$H$61</c:f>
              <c:numCache>
                <c:ptCount val="13"/>
                <c:pt idx="0">
                  <c:v>-36.5</c:v>
                </c:pt>
                <c:pt idx="1">
                  <c:v>-35.9</c:v>
                </c:pt>
                <c:pt idx="2">
                  <c:v>-34.9</c:v>
                </c:pt>
                <c:pt idx="3">
                  <c:v>-33.9</c:v>
                </c:pt>
                <c:pt idx="4">
                  <c:v>-32.9</c:v>
                </c:pt>
                <c:pt idx="5">
                  <c:v>-31.9</c:v>
                </c:pt>
                <c:pt idx="6">
                  <c:v>-30.9</c:v>
                </c:pt>
                <c:pt idx="7">
                  <c:v>-29.9</c:v>
                </c:pt>
                <c:pt idx="8">
                  <c:v>-29.4</c:v>
                </c:pt>
                <c:pt idx="9">
                  <c:v>-28.87</c:v>
                </c:pt>
                <c:pt idx="10">
                  <c:v>-28.37</c:v>
                </c:pt>
                <c:pt idx="11">
                  <c:v>-28.1</c:v>
                </c:pt>
                <c:pt idx="12">
                  <c:v>-27.9</c:v>
                </c:pt>
              </c:numCache>
            </c:numRef>
          </c:xVal>
          <c:yVal>
            <c:numRef>
              <c:f>Sheet1!$I$49:$I$61</c:f>
              <c:numCache>
                <c:ptCount val="13"/>
                <c:pt idx="0">
                  <c:v>0.0022151056152707764</c:v>
                </c:pt>
                <c:pt idx="1">
                  <c:v>0.0006455524950789371</c:v>
                </c:pt>
                <c:pt idx="2">
                  <c:v>6.0678518082657684E-05</c:v>
                </c:pt>
                <c:pt idx="3">
                  <c:v>3.2239332730686415E-06</c:v>
                </c:pt>
                <c:pt idx="4">
                  <c:v>2.0581749022051942E-07</c:v>
                </c:pt>
                <c:pt idx="5">
                  <c:v>1.5976966082915635E-08</c:v>
                </c:pt>
                <c:pt idx="6">
                  <c:v>3.0804886854182922E-09</c:v>
                </c:pt>
                <c:pt idx="7">
                  <c:v>5.391402630629346E-10</c:v>
                </c:pt>
                <c:pt idx="8">
                  <c:v>1.350174224096105E-10</c:v>
                </c:pt>
                <c:pt idx="9">
                  <c:v>2.939430043347829E-11</c:v>
                </c:pt>
                <c:pt idx="10">
                  <c:v>1.6424810478838472E-11</c:v>
                </c:pt>
                <c:pt idx="11">
                  <c:v>7.632779689160854E-12</c:v>
                </c:pt>
                <c:pt idx="12">
                  <c:v>3.680885352401802E-12</c:v>
                </c:pt>
              </c:numCache>
            </c:numRef>
          </c:yVal>
          <c:smooth val="1"/>
        </c:ser>
        <c:ser>
          <c:idx val="6"/>
          <c:order val="7"/>
          <c:tx>
            <c:v>Exp 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Sheet1!$K$49:$K$64</c:f>
              <c:numCache>
                <c:ptCount val="16"/>
                <c:pt idx="0">
                  <c:v>-36.36</c:v>
                </c:pt>
                <c:pt idx="1">
                  <c:v>-35.9</c:v>
                </c:pt>
                <c:pt idx="2">
                  <c:v>-34.9</c:v>
                </c:pt>
                <c:pt idx="3">
                  <c:v>-33.9</c:v>
                </c:pt>
                <c:pt idx="4">
                  <c:v>-32.9</c:v>
                </c:pt>
                <c:pt idx="5">
                  <c:v>-31.9</c:v>
                </c:pt>
                <c:pt idx="6">
                  <c:v>-30.9</c:v>
                </c:pt>
                <c:pt idx="7">
                  <c:v>-29.9</c:v>
                </c:pt>
                <c:pt idx="8">
                  <c:v>-28.9</c:v>
                </c:pt>
                <c:pt idx="9">
                  <c:v>-27.9</c:v>
                </c:pt>
                <c:pt idx="10">
                  <c:v>-27.4</c:v>
                </c:pt>
                <c:pt idx="11">
                  <c:v>-26.9</c:v>
                </c:pt>
                <c:pt idx="12">
                  <c:v>-26.4</c:v>
                </c:pt>
                <c:pt idx="13">
                  <c:v>-25.9</c:v>
                </c:pt>
                <c:pt idx="14">
                  <c:v>-25.4</c:v>
                </c:pt>
                <c:pt idx="15">
                  <c:v>-24.9</c:v>
                </c:pt>
              </c:numCache>
            </c:numRef>
          </c:xVal>
          <c:yVal>
            <c:numRef>
              <c:f>Sheet1!$L$49:$L$64</c:f>
              <c:numCache>
                <c:ptCount val="16"/>
                <c:pt idx="0">
                  <c:v>0.002020061853839395</c:v>
                </c:pt>
                <c:pt idx="1">
                  <c:v>0.0008941350629681678</c:v>
                </c:pt>
                <c:pt idx="2">
                  <c:v>0.00011845424964199298</c:v>
                </c:pt>
                <c:pt idx="3">
                  <c:v>1.265353312434502E-05</c:v>
                </c:pt>
                <c:pt idx="4">
                  <c:v>1.7443123478210983E-06</c:v>
                </c:pt>
                <c:pt idx="5">
                  <c:v>2.596148128906073E-07</c:v>
                </c:pt>
                <c:pt idx="6">
                  <c:v>5.718844431176784E-08</c:v>
                </c:pt>
                <c:pt idx="7">
                  <c:v>9.953440595156445E-09</c:v>
                </c:pt>
                <c:pt idx="8">
                  <c:v>1.3252856816320371E-09</c:v>
                </c:pt>
                <c:pt idx="9">
                  <c:v>1.806493016391934E-10</c:v>
                </c:pt>
                <c:pt idx="10">
                  <c:v>1.2221275954775097E-10</c:v>
                </c:pt>
                <c:pt idx="11">
                  <c:v>5.217586420955931E-11</c:v>
                </c:pt>
                <c:pt idx="12">
                  <c:v>2.7952155284626442E-11</c:v>
                </c:pt>
                <c:pt idx="13">
                  <c:v>2.0276329239552776E-11</c:v>
                </c:pt>
                <c:pt idx="14">
                  <c:v>1.0657153443815859E-11</c:v>
                </c:pt>
                <c:pt idx="15">
                  <c:v>3.4852396071963134E-12</c:v>
                </c:pt>
              </c:numCache>
            </c:numRef>
          </c:yVal>
          <c:smooth val="1"/>
        </c:ser>
        <c:axId val="23295109"/>
        <c:axId val="4469522"/>
      </c:scatterChart>
      <c:valAx>
        <c:axId val="23295109"/>
        <c:scaling>
          <c:orientation val="minMax"/>
          <c:max val="-27"/>
          <c:min val="-37"/>
        </c:scaling>
        <c:axPos val="b"/>
        <c:delete val="0"/>
        <c:numFmt formatCode="General" sourceLinked="1"/>
        <c:majorTickMark val="out"/>
        <c:minorTickMark val="none"/>
        <c:tickLblPos val="nextTo"/>
        <c:crossAx val="4469522"/>
        <c:crossesAt val="1E-12"/>
        <c:crossBetween val="midCat"/>
        <c:dispUnits/>
      </c:valAx>
      <c:valAx>
        <c:axId val="4469522"/>
        <c:scaling>
          <c:logBase val="10"/>
          <c:orientation val="minMax"/>
          <c:max val="0.01"/>
          <c:min val="1E-12"/>
        </c:scaling>
        <c:axPos val="l"/>
        <c:majorGridlines/>
        <c:delete val="0"/>
        <c:numFmt formatCode="0.E+00" sourceLinked="0"/>
        <c:majorTickMark val="out"/>
        <c:minorTickMark val="none"/>
        <c:tickLblPos val="nextTo"/>
        <c:crossAx val="23295109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Measured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5"/>
          <c:w val="0.96425"/>
          <c:h val="0.85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Sheet1!$B$49:$B$55</c:f>
              <c:numCache>
                <c:ptCount val="7"/>
                <c:pt idx="0">
                  <c:v>-36.5</c:v>
                </c:pt>
                <c:pt idx="1">
                  <c:v>-35.8</c:v>
                </c:pt>
                <c:pt idx="2">
                  <c:v>-34.8</c:v>
                </c:pt>
                <c:pt idx="3">
                  <c:v>-33.8</c:v>
                </c:pt>
                <c:pt idx="4">
                  <c:v>-32.8</c:v>
                </c:pt>
                <c:pt idx="5">
                  <c:v>-32.3</c:v>
                </c:pt>
                <c:pt idx="6">
                  <c:v>-31.8</c:v>
                </c:pt>
              </c:numCache>
            </c:numRef>
          </c:xVal>
          <c:yVal>
            <c:numRef>
              <c:f>Sheet1!$C$49:$C$55</c:f>
              <c:numCache>
                <c:ptCount val="7"/>
                <c:pt idx="0">
                  <c:v>0.0016902726427611477</c:v>
                </c:pt>
                <c:pt idx="1">
                  <c:v>0.0003873208566993638</c:v>
                </c:pt>
                <c:pt idx="2">
                  <c:v>1.8187106487575746E-05</c:v>
                </c:pt>
                <c:pt idx="3">
                  <c:v>3.8324225344065555E-07</c:v>
                </c:pt>
                <c:pt idx="4">
                  <c:v>1.1611491643131024E-09</c:v>
                </c:pt>
                <c:pt idx="5">
                  <c:v>3.267667857533097E-11</c:v>
                </c:pt>
                <c:pt idx="6">
                  <c:v>3.6356642054752854E-13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Sheet1!$E$49:$E$58</c:f>
              <c:numCache>
                <c:ptCount val="10"/>
                <c:pt idx="0">
                  <c:v>-36.5</c:v>
                </c:pt>
                <c:pt idx="1">
                  <c:v>-35.9</c:v>
                </c:pt>
                <c:pt idx="2">
                  <c:v>-34.9</c:v>
                </c:pt>
                <c:pt idx="3">
                  <c:v>-33.9</c:v>
                </c:pt>
                <c:pt idx="4">
                  <c:v>-32.9</c:v>
                </c:pt>
                <c:pt idx="5">
                  <c:v>-31.9</c:v>
                </c:pt>
                <c:pt idx="6">
                  <c:v>-31.43</c:v>
                </c:pt>
                <c:pt idx="7">
                  <c:v>-30.9</c:v>
                </c:pt>
                <c:pt idx="8">
                  <c:v>-30.42</c:v>
                </c:pt>
                <c:pt idx="9">
                  <c:v>-29.86</c:v>
                </c:pt>
              </c:numCache>
            </c:numRef>
          </c:xVal>
          <c:yVal>
            <c:numRef>
              <c:f>Sheet1!$F$49:$F$58</c:f>
              <c:numCache>
                <c:ptCount val="10"/>
                <c:pt idx="0">
                  <c:v>0.0016902726427611477</c:v>
                </c:pt>
                <c:pt idx="1">
                  <c:v>0.0005065959870694364</c:v>
                </c:pt>
                <c:pt idx="2">
                  <c:v>3.3095823810144986E-05</c:v>
                </c:pt>
                <c:pt idx="3">
                  <c:v>7.848714498494542E-07</c:v>
                </c:pt>
                <c:pt idx="4">
                  <c:v>1.5976966082915635E-08</c:v>
                </c:pt>
                <c:pt idx="5">
                  <c:v>8.114168580598904E-10</c:v>
                </c:pt>
                <c:pt idx="6">
                  <c:v>3.0717314878622454E-10</c:v>
                </c:pt>
                <c:pt idx="7">
                  <c:v>1.6889927697392121E-10</c:v>
                </c:pt>
                <c:pt idx="8">
                  <c:v>5.848844527248666E-11</c:v>
                </c:pt>
                <c:pt idx="9">
                  <c:v>5.475232060745131E-12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Sheet1!$H$49:$H$61</c:f>
              <c:numCache>
                <c:ptCount val="13"/>
                <c:pt idx="0">
                  <c:v>-36.5</c:v>
                </c:pt>
                <c:pt idx="1">
                  <c:v>-35.9</c:v>
                </c:pt>
                <c:pt idx="2">
                  <c:v>-34.9</c:v>
                </c:pt>
                <c:pt idx="3">
                  <c:v>-33.9</c:v>
                </c:pt>
                <c:pt idx="4">
                  <c:v>-32.9</c:v>
                </c:pt>
                <c:pt idx="5">
                  <c:v>-31.9</c:v>
                </c:pt>
                <c:pt idx="6">
                  <c:v>-30.9</c:v>
                </c:pt>
                <c:pt idx="7">
                  <c:v>-29.9</c:v>
                </c:pt>
                <c:pt idx="8">
                  <c:v>-29.4</c:v>
                </c:pt>
                <c:pt idx="9">
                  <c:v>-28.87</c:v>
                </c:pt>
                <c:pt idx="10">
                  <c:v>-28.37</c:v>
                </c:pt>
                <c:pt idx="11">
                  <c:v>-28.1</c:v>
                </c:pt>
                <c:pt idx="12">
                  <c:v>-27.9</c:v>
                </c:pt>
              </c:numCache>
            </c:numRef>
          </c:xVal>
          <c:yVal>
            <c:numRef>
              <c:f>Sheet1!$I$49:$I$61</c:f>
              <c:numCache>
                <c:ptCount val="13"/>
                <c:pt idx="0">
                  <c:v>0.0022151056152707764</c:v>
                </c:pt>
                <c:pt idx="1">
                  <c:v>0.0006455524950789371</c:v>
                </c:pt>
                <c:pt idx="2">
                  <c:v>6.0678518082657684E-05</c:v>
                </c:pt>
                <c:pt idx="3">
                  <c:v>3.2239332730686415E-06</c:v>
                </c:pt>
                <c:pt idx="4">
                  <c:v>2.0581749022051942E-07</c:v>
                </c:pt>
                <c:pt idx="5">
                  <c:v>1.5976966082915635E-08</c:v>
                </c:pt>
                <c:pt idx="6">
                  <c:v>3.0804886854182922E-09</c:v>
                </c:pt>
                <c:pt idx="7">
                  <c:v>5.391402630629346E-10</c:v>
                </c:pt>
                <c:pt idx="8">
                  <c:v>1.350174224096105E-10</c:v>
                </c:pt>
                <c:pt idx="9">
                  <c:v>2.939430043347829E-11</c:v>
                </c:pt>
                <c:pt idx="10">
                  <c:v>1.6424810478838472E-11</c:v>
                </c:pt>
                <c:pt idx="11">
                  <c:v>7.632779689160854E-12</c:v>
                </c:pt>
                <c:pt idx="12">
                  <c:v>3.680885352401802E-12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Sheet1!$K$49:$K$64</c:f>
              <c:numCache>
                <c:ptCount val="16"/>
                <c:pt idx="0">
                  <c:v>-36.36</c:v>
                </c:pt>
                <c:pt idx="1">
                  <c:v>-35.9</c:v>
                </c:pt>
                <c:pt idx="2">
                  <c:v>-34.9</c:v>
                </c:pt>
                <c:pt idx="3">
                  <c:v>-33.9</c:v>
                </c:pt>
                <c:pt idx="4">
                  <c:v>-32.9</c:v>
                </c:pt>
                <c:pt idx="5">
                  <c:v>-31.9</c:v>
                </c:pt>
                <c:pt idx="6">
                  <c:v>-30.9</c:v>
                </c:pt>
                <c:pt idx="7">
                  <c:v>-29.9</c:v>
                </c:pt>
                <c:pt idx="8">
                  <c:v>-28.9</c:v>
                </c:pt>
                <c:pt idx="9">
                  <c:v>-27.9</c:v>
                </c:pt>
                <c:pt idx="10">
                  <c:v>-27.4</c:v>
                </c:pt>
                <c:pt idx="11">
                  <c:v>-26.9</c:v>
                </c:pt>
                <c:pt idx="12">
                  <c:v>-26.4</c:v>
                </c:pt>
                <c:pt idx="13">
                  <c:v>-25.9</c:v>
                </c:pt>
                <c:pt idx="14">
                  <c:v>-25.4</c:v>
                </c:pt>
                <c:pt idx="15">
                  <c:v>-24.9</c:v>
                </c:pt>
              </c:numCache>
            </c:numRef>
          </c:xVal>
          <c:yVal>
            <c:numRef>
              <c:f>Sheet1!$L$49:$L$64</c:f>
              <c:numCache>
                <c:ptCount val="16"/>
                <c:pt idx="0">
                  <c:v>0.002020061853839395</c:v>
                </c:pt>
                <c:pt idx="1">
                  <c:v>0.0008941350629681678</c:v>
                </c:pt>
                <c:pt idx="2">
                  <c:v>0.00011845424964199298</c:v>
                </c:pt>
                <c:pt idx="3">
                  <c:v>1.265353312434502E-05</c:v>
                </c:pt>
                <c:pt idx="4">
                  <c:v>1.7443123478210983E-06</c:v>
                </c:pt>
                <c:pt idx="5">
                  <c:v>2.596148128906073E-07</c:v>
                </c:pt>
                <c:pt idx="6">
                  <c:v>5.718844431176784E-08</c:v>
                </c:pt>
                <c:pt idx="7">
                  <c:v>9.953440595156445E-09</c:v>
                </c:pt>
                <c:pt idx="8">
                  <c:v>1.3252856816320371E-09</c:v>
                </c:pt>
                <c:pt idx="9">
                  <c:v>1.806493016391934E-10</c:v>
                </c:pt>
                <c:pt idx="10">
                  <c:v>1.2221275954775097E-10</c:v>
                </c:pt>
                <c:pt idx="11">
                  <c:v>5.217586420955931E-11</c:v>
                </c:pt>
                <c:pt idx="12">
                  <c:v>2.7952155284626442E-11</c:v>
                </c:pt>
                <c:pt idx="13">
                  <c:v>2.0276329239552776E-11</c:v>
                </c:pt>
                <c:pt idx="14">
                  <c:v>1.0657153443815859E-11</c:v>
                </c:pt>
                <c:pt idx="15">
                  <c:v>3.4852396071963134E-12</c:v>
                </c:pt>
              </c:numCache>
            </c:numRef>
          </c:yVal>
          <c:smooth val="1"/>
        </c:ser>
        <c:axId val="62507275"/>
        <c:axId val="771648"/>
      </c:scatterChart>
      <c:valAx>
        <c:axId val="62507275"/>
        <c:scaling>
          <c:orientation val="minMax"/>
          <c:max val="-27"/>
          <c:min val="-37"/>
        </c:scaling>
        <c:axPos val="b"/>
        <c:delete val="0"/>
        <c:numFmt formatCode="General" sourceLinked="1"/>
        <c:majorTickMark val="out"/>
        <c:minorTickMark val="none"/>
        <c:tickLblPos val="nextTo"/>
        <c:crossAx val="771648"/>
        <c:crossesAt val="1E-12"/>
        <c:crossBetween val="midCat"/>
        <c:dispUnits/>
      </c:valAx>
      <c:valAx>
        <c:axId val="771648"/>
        <c:scaling>
          <c:logBase val="10"/>
          <c:orientation val="minMax"/>
          <c:max val="0.01"/>
          <c:min val="1E-12"/>
        </c:scaling>
        <c:axPos val="l"/>
        <c:majorGridlines/>
        <c:delete val="0"/>
        <c:numFmt formatCode="0.E+00" sourceLinked="0"/>
        <c:majorTickMark val="out"/>
        <c:minorTickMark val="none"/>
        <c:tickLblPos val="nextTo"/>
        <c:crossAx val="62507275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85725</xdr:rowOff>
    </xdr:from>
    <xdr:to>
      <xdr:col>15</xdr:col>
      <xdr:colOff>552450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6372225" y="895350"/>
        <a:ext cx="5391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361950</xdr:colOff>
      <xdr:row>9</xdr:row>
      <xdr:rowOff>123825</xdr:rowOff>
    </xdr:from>
    <xdr:to>
      <xdr:col>27</xdr:col>
      <xdr:colOff>276225</xdr:colOff>
      <xdr:row>34</xdr:row>
      <xdr:rowOff>19050</xdr:rowOff>
    </xdr:to>
    <xdr:graphicFrame>
      <xdr:nvGraphicFramePr>
        <xdr:cNvPr id="2" name="Chart 4"/>
        <xdr:cNvGraphicFramePr/>
      </xdr:nvGraphicFramePr>
      <xdr:xfrm>
        <a:off x="13401675" y="1581150"/>
        <a:ext cx="54006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B1">
      <selection activeCell="G6" sqref="G6"/>
    </sheetView>
  </sheetViews>
  <sheetFormatPr defaultColWidth="9.140625" defaultRowHeight="12.75"/>
  <cols>
    <col min="1" max="1" width="40.28125" style="0" customWidth="1"/>
    <col min="2" max="2" width="9.00390625" style="0" bestFit="1" customWidth="1"/>
  </cols>
  <sheetData>
    <row r="2" spans="1:2" ht="12.75">
      <c r="A2" t="s">
        <v>4</v>
      </c>
      <c r="B2">
        <v>8E-05</v>
      </c>
    </row>
    <row r="3" spans="1:2" ht="12.75">
      <c r="A3" t="s">
        <v>5</v>
      </c>
      <c r="B3">
        <f>1/20.5</f>
        <v>0.04878048780487805</v>
      </c>
    </row>
    <row r="4" spans="1:2" ht="12.75">
      <c r="A4" t="s">
        <v>6</v>
      </c>
      <c r="B4">
        <v>200</v>
      </c>
    </row>
    <row r="5" spans="1:2" ht="12.75">
      <c r="A5" t="s">
        <v>7</v>
      </c>
      <c r="B5">
        <v>-36.5</v>
      </c>
    </row>
    <row r="6" spans="4:7" ht="12.75">
      <c r="D6" t="s">
        <v>9</v>
      </c>
      <c r="E6">
        <v>210</v>
      </c>
      <c r="F6">
        <v>64</v>
      </c>
      <c r="G6">
        <v>21</v>
      </c>
    </row>
    <row r="7" spans="4:7" ht="12.75">
      <c r="D7" t="s">
        <v>2</v>
      </c>
      <c r="E7">
        <f>$B$3/SQRT(E6/$B$4)</f>
        <v>0.04760488160724552</v>
      </c>
      <c r="F7">
        <f>$B$3/SQRT(F6/$B$4)</f>
        <v>0.08623253429104238</v>
      </c>
      <c r="G7">
        <f>$B$3/SQRT(G6/$B$4)</f>
        <v>0.1505398536215531</v>
      </c>
    </row>
    <row r="8" spans="2:7" ht="12.75">
      <c r="B8" t="s">
        <v>0</v>
      </c>
      <c r="C8" t="s">
        <v>3</v>
      </c>
      <c r="D8" t="s">
        <v>1</v>
      </c>
      <c r="E8" t="s">
        <v>1</v>
      </c>
      <c r="F8" t="s">
        <v>1</v>
      </c>
      <c r="G8" t="s">
        <v>1</v>
      </c>
    </row>
    <row r="9" spans="2:7" ht="12.75">
      <c r="B9">
        <f>B5</f>
        <v>-36.5</v>
      </c>
      <c r="C9">
        <f>1*10^(B9/10)</f>
        <v>0.0002238721138568338</v>
      </c>
      <c r="D9">
        <f aca="true" t="shared" si="0" ref="D9:D40">NORMDIST(-C9,0,B$2,1)</f>
        <v>0.002567812143030701</v>
      </c>
      <c r="E9">
        <f>NORMDIST(-$C9,0,SQRT($B$2^2+($C9*E$7)^2),1)</f>
        <v>0.0027694723611023653</v>
      </c>
      <c r="F9">
        <f>NORMDIST(-$C9,0,SQRT($B$2^2+($C9*F$7)^2),1)</f>
        <v>0.0032609658231006478</v>
      </c>
      <c r="G9">
        <f>NORMDIST(-$C9,0,SQRT($B$2^2+($C9*G$7)^2),1)</f>
        <v>0.004955711370976612</v>
      </c>
    </row>
    <row r="10" spans="2:7" ht="12.75">
      <c r="B10">
        <f>B9+0.25</f>
        <v>-36.25</v>
      </c>
      <c r="C10">
        <f>1*10^(B10/10)</f>
        <v>0.00023713737056616535</v>
      </c>
      <c r="D10">
        <f t="shared" si="0"/>
        <v>0.0015172704292319983</v>
      </c>
      <c r="E10">
        <f aca="true" t="shared" si="1" ref="E10:E40">NORMDIST(-C10,0,SQRT(B$2^2+(C10*E$7)^2),1)</f>
        <v>0.0016669947798801932</v>
      </c>
      <c r="F10">
        <f aca="true" t="shared" si="2" ref="F10:F40">NORMDIST(-$C10,0,SQRT($B$2^2+($C10*F$7)^2),1)</f>
        <v>0.002040184169167625</v>
      </c>
      <c r="G10">
        <f aca="true" t="shared" si="3" ref="G10:G40">NORMDIST(-$C10,0,SQRT($B$2^2+($C10*G$7)^2),1)</f>
        <v>0.0033953656073164584</v>
      </c>
    </row>
    <row r="11" spans="2:7" ht="12.75">
      <c r="B11">
        <f aca="true" t="shared" si="4" ref="B11:B40">B10+0.25</f>
        <v>-36</v>
      </c>
      <c r="C11">
        <f>1*10^(B11/10)</f>
        <v>0.00025118864315095774</v>
      </c>
      <c r="D11">
        <f t="shared" si="0"/>
        <v>0.0008451486130091057</v>
      </c>
      <c r="E11">
        <f t="shared" si="1"/>
        <v>0.0009502390465486732</v>
      </c>
      <c r="F11">
        <f t="shared" si="2"/>
        <v>0.0012198106373664253</v>
      </c>
      <c r="G11">
        <f t="shared" si="3"/>
        <v>0.002264763653783808</v>
      </c>
    </row>
    <row r="12" spans="2:7" ht="12.75">
      <c r="B12">
        <f t="shared" si="4"/>
        <v>-35.75</v>
      </c>
      <c r="C12">
        <f>1*10^(B12/10)</f>
        <v>0.0002660725059798806</v>
      </c>
      <c r="D12">
        <f t="shared" si="0"/>
        <v>0.0004406577106307319</v>
      </c>
      <c r="E12">
        <f t="shared" si="1"/>
        <v>0.0005099356717319647</v>
      </c>
      <c r="F12">
        <f t="shared" si="2"/>
        <v>0.000694278996742792</v>
      </c>
      <c r="G12">
        <f t="shared" si="3"/>
        <v>0.001469869249490996</v>
      </c>
    </row>
    <row r="13" spans="2:7" ht="12.75">
      <c r="B13">
        <f t="shared" si="4"/>
        <v>-35.5</v>
      </c>
      <c r="C13">
        <f>1*10^(B13/10)</f>
        <v>0.00028183829312644545</v>
      </c>
      <c r="D13">
        <f t="shared" si="0"/>
        <v>0.0002133628556344469</v>
      </c>
      <c r="E13">
        <f t="shared" si="1"/>
        <v>0.0002559465267391037</v>
      </c>
      <c r="F13">
        <f t="shared" si="2"/>
        <v>0.00037466970276267553</v>
      </c>
      <c r="G13">
        <f t="shared" si="3"/>
        <v>0.0009279922671172613</v>
      </c>
    </row>
    <row r="14" spans="2:7" ht="12.75">
      <c r="B14">
        <f t="shared" si="4"/>
        <v>-35.25</v>
      </c>
      <c r="C14">
        <f aca="true" t="shared" si="5" ref="C14:C40">1*10^(B14/10)</f>
        <v>0.00029853826189179595</v>
      </c>
      <c r="D14">
        <f t="shared" si="0"/>
        <v>9.508528613000333E-05</v>
      </c>
      <c r="E14">
        <f t="shared" si="1"/>
        <v>0.00011929715600467183</v>
      </c>
      <c r="F14">
        <f t="shared" si="2"/>
        <v>0.00019091706752694115</v>
      </c>
      <c r="G14">
        <f t="shared" si="3"/>
        <v>0.0005699794441202943</v>
      </c>
    </row>
    <row r="15" spans="2:7" ht="12.75">
      <c r="B15">
        <f t="shared" si="4"/>
        <v>-35</v>
      </c>
      <c r="C15">
        <f t="shared" si="5"/>
        <v>0.00031622776601683783</v>
      </c>
      <c r="D15">
        <f t="shared" si="0"/>
        <v>3.861339775279582E-05</v>
      </c>
      <c r="E15">
        <f t="shared" si="1"/>
        <v>5.123495118697363E-05</v>
      </c>
      <c r="F15">
        <f t="shared" si="2"/>
        <v>9.147659403130337E-05</v>
      </c>
      <c r="G15">
        <f t="shared" si="3"/>
        <v>0.00034074728997746107</v>
      </c>
    </row>
    <row r="16" spans="2:7" ht="12.75">
      <c r="B16">
        <f t="shared" si="4"/>
        <v>-34.75</v>
      </c>
      <c r="C16">
        <f t="shared" si="5"/>
        <v>0.00033496543915782746</v>
      </c>
      <c r="D16">
        <f t="shared" si="0"/>
        <v>1.4129059836553992E-05</v>
      </c>
      <c r="E16">
        <f t="shared" si="1"/>
        <v>2.010321352730049E-05</v>
      </c>
      <c r="F16">
        <f t="shared" si="2"/>
        <v>4.104320611508783E-05</v>
      </c>
      <c r="G16">
        <f t="shared" si="3"/>
        <v>0.00019845456231326608</v>
      </c>
    </row>
    <row r="17" spans="2:7" ht="12.75">
      <c r="B17">
        <f t="shared" si="4"/>
        <v>-34.5</v>
      </c>
      <c r="C17">
        <f t="shared" si="5"/>
        <v>0.00035481338923357516</v>
      </c>
      <c r="D17">
        <f t="shared" si="0"/>
        <v>4.600039292590452E-06</v>
      </c>
      <c r="E17">
        <f t="shared" si="1"/>
        <v>7.140418188944508E-06</v>
      </c>
      <c r="F17">
        <f t="shared" si="2"/>
        <v>1.7174458783131286E-05</v>
      </c>
      <c r="G17">
        <f t="shared" si="3"/>
        <v>0.00011275709868474593</v>
      </c>
    </row>
    <row r="18" spans="2:7" ht="12.75">
      <c r="B18">
        <f t="shared" si="4"/>
        <v>-34.25</v>
      </c>
      <c r="C18">
        <f t="shared" si="5"/>
        <v>0.0003758374042884441</v>
      </c>
      <c r="D18">
        <f t="shared" si="0"/>
        <v>1.3138158190262317E-06</v>
      </c>
      <c r="E18">
        <f t="shared" si="1"/>
        <v>2.273102103655944E-06</v>
      </c>
      <c r="F18">
        <f t="shared" si="2"/>
        <v>6.676859806153956E-06</v>
      </c>
      <c r="G18">
        <f t="shared" si="3"/>
        <v>6.261652716343935E-05</v>
      </c>
    </row>
    <row r="19" spans="2:7" ht="12.75">
      <c r="B19">
        <f t="shared" si="4"/>
        <v>-34</v>
      </c>
      <c r="C19">
        <f t="shared" si="5"/>
        <v>0.0003981071705534971</v>
      </c>
      <c r="D19">
        <f t="shared" si="0"/>
        <v>3.239896037010581E-07</v>
      </c>
      <c r="E19">
        <f t="shared" si="1"/>
        <v>6.416682649668104E-07</v>
      </c>
      <c r="F19">
        <f t="shared" si="2"/>
        <v>2.403203546164079E-06</v>
      </c>
      <c r="G19">
        <f t="shared" si="3"/>
        <v>3.406549502948941E-05</v>
      </c>
    </row>
    <row r="20" spans="2:7" ht="12.75">
      <c r="B20">
        <f t="shared" si="4"/>
        <v>-33.75</v>
      </c>
      <c r="C20">
        <f t="shared" si="5"/>
        <v>0.00042169650342858197</v>
      </c>
      <c r="D20">
        <f t="shared" si="0"/>
        <v>6.776501640888163E-08</v>
      </c>
      <c r="E20">
        <f t="shared" si="1"/>
        <v>1.5879802259835632E-07</v>
      </c>
      <c r="F20">
        <f t="shared" si="2"/>
        <v>7.984052775578121E-07</v>
      </c>
      <c r="G20">
        <f t="shared" si="3"/>
        <v>1.820715829015107E-05</v>
      </c>
    </row>
    <row r="21" spans="2:7" ht="12.75">
      <c r="B21">
        <f t="shared" si="4"/>
        <v>-33.5</v>
      </c>
      <c r="C21">
        <f t="shared" si="5"/>
        <v>0.00044668359215096267</v>
      </c>
      <c r="D21">
        <f t="shared" si="0"/>
        <v>1.1783244855457633E-08</v>
      </c>
      <c r="E21">
        <f t="shared" si="1"/>
        <v>3.403858373301387E-08</v>
      </c>
      <c r="F21">
        <f t="shared" si="2"/>
        <v>2.4424440425315253E-07</v>
      </c>
      <c r="G21">
        <f t="shared" si="3"/>
        <v>9.591331537550651E-06</v>
      </c>
    </row>
    <row r="22" spans="2:7" ht="12.75">
      <c r="B22">
        <f t="shared" si="4"/>
        <v>-33.25</v>
      </c>
      <c r="C22">
        <f t="shared" si="5"/>
        <v>0.0004731512589614799</v>
      </c>
      <c r="D22">
        <f t="shared" si="0"/>
        <v>1.6655313582589019E-09</v>
      </c>
      <c r="E22">
        <f t="shared" si="1"/>
        <v>6.239758223531686E-09</v>
      </c>
      <c r="F22">
        <f t="shared" si="2"/>
        <v>6.868861751676346E-08</v>
      </c>
      <c r="G22">
        <f t="shared" si="3"/>
        <v>4.99797153308279E-06</v>
      </c>
    </row>
    <row r="23" spans="2:7" ht="12.75">
      <c r="B23">
        <f t="shared" si="4"/>
        <v>-33</v>
      </c>
      <c r="C23">
        <f t="shared" si="5"/>
        <v>0.0005011872336272721</v>
      </c>
      <c r="D23">
        <f t="shared" si="0"/>
        <v>1.8660370094182185E-10</v>
      </c>
      <c r="E23">
        <f t="shared" si="1"/>
        <v>9.653410679024314E-10</v>
      </c>
      <c r="F23">
        <f t="shared" si="2"/>
        <v>1.7746032556861253E-08</v>
      </c>
      <c r="G23">
        <f t="shared" si="3"/>
        <v>2.586328762044232E-06</v>
      </c>
    </row>
    <row r="24" spans="2:7" ht="12.75">
      <c r="B24">
        <f t="shared" si="4"/>
        <v>-32.75</v>
      </c>
      <c r="C24">
        <f t="shared" si="5"/>
        <v>0.000530884444230988</v>
      </c>
      <c r="D24">
        <f t="shared" si="0"/>
        <v>1.6109422801173882E-11</v>
      </c>
      <c r="E24">
        <f t="shared" si="1"/>
        <v>1.2433174443992846E-10</v>
      </c>
      <c r="F24">
        <f t="shared" si="2"/>
        <v>4.213533662953554E-09</v>
      </c>
      <c r="G24">
        <f t="shared" si="3"/>
        <v>1.3345462186453716E-06</v>
      </c>
    </row>
    <row r="25" spans="2:7" ht="12.75">
      <c r="B25">
        <f t="shared" si="4"/>
        <v>-32.5</v>
      </c>
      <c r="C25">
        <f t="shared" si="5"/>
        <v>0.0005623413251903486</v>
      </c>
      <c r="D25">
        <f t="shared" si="0"/>
        <v>1.0381099571298537E-12</v>
      </c>
      <c r="E25">
        <f t="shared" si="1"/>
        <v>1.3147454911384502E-11</v>
      </c>
      <c r="F25">
        <f t="shared" si="2"/>
        <v>9.209376569819358E-10</v>
      </c>
      <c r="G25">
        <f t="shared" si="3"/>
        <v>6.895587607580467E-07</v>
      </c>
    </row>
    <row r="26" spans="2:7" ht="12.75">
      <c r="B26">
        <f t="shared" si="4"/>
        <v>-32.25</v>
      </c>
      <c r="C26">
        <f t="shared" si="5"/>
        <v>0.0005956621435290098</v>
      </c>
      <c r="D26">
        <f t="shared" si="0"/>
        <v>4.8187817059325814E-14</v>
      </c>
      <c r="E26">
        <f t="shared" si="1"/>
        <v>1.1257016517578213E-12</v>
      </c>
      <c r="F26">
        <f t="shared" si="2"/>
        <v>1.8584570562458974E-10</v>
      </c>
      <c r="G26">
        <f t="shared" si="3"/>
        <v>3.582774865673599E-07</v>
      </c>
    </row>
    <row r="27" spans="2:7" ht="12.75">
      <c r="B27">
        <f t="shared" si="4"/>
        <v>-32</v>
      </c>
      <c r="C27">
        <f t="shared" si="5"/>
        <v>0.0006309573444801924</v>
      </c>
      <c r="D27">
        <f t="shared" si="0"/>
        <v>1.548098605477597E-15</v>
      </c>
      <c r="E27">
        <f t="shared" si="1"/>
        <v>7.698405475194549E-14</v>
      </c>
      <c r="F27">
        <f t="shared" si="2"/>
        <v>3.478094457019963E-11</v>
      </c>
      <c r="G27">
        <f t="shared" si="3"/>
        <v>1.8795320969882013E-07</v>
      </c>
    </row>
    <row r="28" spans="2:7" ht="12.75">
      <c r="B28">
        <f t="shared" si="4"/>
        <v>-31.75</v>
      </c>
      <c r="C28">
        <f t="shared" si="5"/>
        <v>0.0006683439175686147</v>
      </c>
      <c r="D28">
        <f t="shared" si="0"/>
        <v>3.2911221169214243E-17</v>
      </c>
      <c r="E28">
        <f t="shared" si="1"/>
        <v>4.1504873944668584E-15</v>
      </c>
      <c r="F28">
        <f t="shared" si="2"/>
        <v>6.072557787600236E-12</v>
      </c>
      <c r="G28">
        <f t="shared" si="3"/>
        <v>9.993915994748922E-08</v>
      </c>
    </row>
    <row r="29" spans="2:7" ht="12.75">
      <c r="B29">
        <f t="shared" si="4"/>
        <v>-31.5</v>
      </c>
      <c r="C29">
        <f t="shared" si="5"/>
        <v>0.0007079457843841378</v>
      </c>
      <c r="D29">
        <f t="shared" si="0"/>
        <v>4.402616975484318E-19</v>
      </c>
      <c r="E29">
        <f t="shared" si="1"/>
        <v>1.7428452336244316E-16</v>
      </c>
      <c r="F29">
        <f t="shared" si="2"/>
        <v>9.964626084598945E-13</v>
      </c>
      <c r="G29">
        <f t="shared" si="3"/>
        <v>5.405237427773146E-08</v>
      </c>
    </row>
    <row r="30" spans="2:7" ht="12.75">
      <c r="B30">
        <f t="shared" si="4"/>
        <v>-31.25</v>
      </c>
      <c r="C30">
        <f t="shared" si="5"/>
        <v>0.0007498942093324555</v>
      </c>
      <c r="D30">
        <f t="shared" si="0"/>
        <v>3.502415493812943E-21</v>
      </c>
      <c r="E30">
        <f t="shared" si="1"/>
        <v>5.63927638217693E-18</v>
      </c>
      <c r="F30">
        <f t="shared" si="2"/>
        <v>1.550385698015139E-13</v>
      </c>
      <c r="G30">
        <f t="shared" si="3"/>
        <v>2.983011808743056E-08</v>
      </c>
    </row>
    <row r="31" spans="2:7" ht="12.75">
      <c r="B31">
        <f t="shared" si="4"/>
        <v>-31</v>
      </c>
      <c r="C31">
        <f t="shared" si="5"/>
        <v>0.000794328234724281</v>
      </c>
      <c r="D31">
        <f t="shared" si="0"/>
        <v>1.5552056971897537E-23</v>
      </c>
      <c r="E31">
        <f t="shared" si="1"/>
        <v>1.3936258767657281E-19</v>
      </c>
      <c r="F31">
        <f t="shared" si="2"/>
        <v>2.3104348809352054E-14</v>
      </c>
      <c r="G31">
        <f t="shared" si="3"/>
        <v>1.6843427675376183E-08</v>
      </c>
    </row>
    <row r="32" spans="2:7" ht="12.75">
      <c r="B32">
        <f t="shared" si="4"/>
        <v>-30.75</v>
      </c>
      <c r="C32">
        <f t="shared" si="5"/>
        <v>0.0008413951416451944</v>
      </c>
      <c r="D32">
        <f t="shared" si="0"/>
        <v>3.589921099393539E-26</v>
      </c>
      <c r="E32">
        <f t="shared" si="1"/>
        <v>2.6134417037919263E-21</v>
      </c>
      <c r="F32">
        <f t="shared" si="2"/>
        <v>3.3348819070621577E-15</v>
      </c>
      <c r="G32">
        <f t="shared" si="3"/>
        <v>9.752280562374817E-09</v>
      </c>
    </row>
    <row r="33" spans="2:7" ht="12.75">
      <c r="B33">
        <f t="shared" si="4"/>
        <v>-30.5</v>
      </c>
      <c r="C33">
        <f t="shared" si="5"/>
        <v>0.0008912509381337454</v>
      </c>
      <c r="D33">
        <f t="shared" si="0"/>
        <v>3.9774284887592043E-29</v>
      </c>
      <c r="E33">
        <f t="shared" si="1"/>
        <v>3.705703108932523E-23</v>
      </c>
      <c r="F33">
        <f t="shared" si="2"/>
        <v>4.71868823158895E-16</v>
      </c>
      <c r="G33">
        <f t="shared" si="3"/>
        <v>5.800041714545257E-09</v>
      </c>
    </row>
    <row r="34" spans="2:7" ht="12.75">
      <c r="B34">
        <f t="shared" si="4"/>
        <v>-30.25</v>
      </c>
      <c r="C34">
        <f t="shared" si="5"/>
        <v>0.0009440608762859229</v>
      </c>
      <c r="D34">
        <f t="shared" si="0"/>
        <v>1.933988659219523E-32</v>
      </c>
      <c r="E34">
        <f t="shared" si="1"/>
        <v>3.9724333166947577E-25</v>
      </c>
      <c r="F34">
        <f t="shared" si="2"/>
        <v>6.627872564422809E-17</v>
      </c>
      <c r="G34">
        <f t="shared" si="3"/>
        <v>3.5476442237453346E-09</v>
      </c>
    </row>
    <row r="35" spans="2:7" ht="12.75">
      <c r="B35">
        <f t="shared" si="4"/>
        <v>-30</v>
      </c>
      <c r="C35">
        <f t="shared" si="5"/>
        <v>0.001</v>
      </c>
      <c r="D35">
        <f t="shared" si="0"/>
        <v>3.732564298877714E-36</v>
      </c>
      <c r="E35">
        <f t="shared" si="1"/>
        <v>3.2315514878776725E-27</v>
      </c>
      <c r="F35">
        <f t="shared" si="2"/>
        <v>9.360376262599982E-18</v>
      </c>
      <c r="G35">
        <f t="shared" si="3"/>
        <v>2.2333791599574643E-09</v>
      </c>
    </row>
    <row r="36" spans="2:7" ht="12.75">
      <c r="B36">
        <f t="shared" si="4"/>
        <v>-29.75</v>
      </c>
      <c r="C36">
        <f t="shared" si="5"/>
        <v>0.001059253725177288</v>
      </c>
      <c r="D36">
        <f t="shared" si="0"/>
        <v>2.5544969241821066E-40</v>
      </c>
      <c r="E36">
        <f t="shared" si="1"/>
        <v>2.0112371568148826E-29</v>
      </c>
      <c r="F36">
        <f t="shared" si="2"/>
        <v>1.3461192425438833E-18</v>
      </c>
      <c r="G36">
        <f t="shared" si="3"/>
        <v>1.447561745724481E-09</v>
      </c>
    </row>
    <row r="37" spans="2:7" ht="12.75">
      <c r="B37">
        <f t="shared" si="4"/>
        <v>-29.5</v>
      </c>
      <c r="C37">
        <f t="shared" si="5"/>
        <v>0.0011220184543019622</v>
      </c>
      <c r="D37">
        <f t="shared" si="0"/>
        <v>5.4628154192431814E-45</v>
      </c>
      <c r="E37">
        <f t="shared" si="1"/>
        <v>9.700054716596702E-32</v>
      </c>
      <c r="F37">
        <f t="shared" si="2"/>
        <v>1.9955238970244647E-19</v>
      </c>
      <c r="G37">
        <f t="shared" si="3"/>
        <v>9.658976083710771E-10</v>
      </c>
    </row>
    <row r="38" spans="2:7" ht="12.75">
      <c r="B38">
        <f t="shared" si="4"/>
        <v>-29.25</v>
      </c>
      <c r="C38">
        <f t="shared" si="5"/>
        <v>0.001188502227437018</v>
      </c>
      <c r="D38">
        <f t="shared" si="0"/>
        <v>3.1674196746712315E-50</v>
      </c>
      <c r="E38">
        <f t="shared" si="1"/>
        <v>3.6899550652114943E-34</v>
      </c>
      <c r="F38">
        <f t="shared" si="2"/>
        <v>3.0846092872258337E-20</v>
      </c>
      <c r="G38">
        <f t="shared" si="3"/>
        <v>6.63226195061915E-10</v>
      </c>
    </row>
    <row r="39" spans="2:7" ht="12.75">
      <c r="B39">
        <f t="shared" si="4"/>
        <v>-29</v>
      </c>
      <c r="C39">
        <f t="shared" si="5"/>
        <v>0.0012589254117941662</v>
      </c>
      <c r="D39">
        <f t="shared" si="0"/>
        <v>4.246353902820975E-56</v>
      </c>
      <c r="E39">
        <f t="shared" si="1"/>
        <v>1.132427923637359E-36</v>
      </c>
      <c r="F39">
        <f t="shared" si="2"/>
        <v>5.024107577523764E-21</v>
      </c>
      <c r="G39">
        <f t="shared" si="3"/>
        <v>4.682948224643364E-10</v>
      </c>
    </row>
    <row r="40" spans="2:7" ht="12.75">
      <c r="B40">
        <f t="shared" si="4"/>
        <v>-28.75</v>
      </c>
      <c r="C40">
        <f t="shared" si="5"/>
        <v>0.0013335214321633228</v>
      </c>
      <c r="D40">
        <f t="shared" si="0"/>
        <v>1.1009124972079723E-62</v>
      </c>
      <c r="E40">
        <f t="shared" si="1"/>
        <v>2.8814374248115397E-39</v>
      </c>
      <c r="F40">
        <f t="shared" si="2"/>
        <v>8.702521831761272E-22</v>
      </c>
      <c r="G40">
        <f t="shared" si="3"/>
        <v>3.3969667238923244E-10</v>
      </c>
    </row>
    <row r="48" spans="1:12" ht="12.75">
      <c r="A48" t="s">
        <v>8</v>
      </c>
      <c r="B48">
        <v>64000</v>
      </c>
      <c r="C48" t="s">
        <v>1</v>
      </c>
      <c r="E48">
        <v>210</v>
      </c>
      <c r="F48" t="s">
        <v>1</v>
      </c>
      <c r="H48">
        <v>64</v>
      </c>
      <c r="I48" t="s">
        <v>1</v>
      </c>
      <c r="K48">
        <v>21</v>
      </c>
      <c r="L48" t="s">
        <v>1</v>
      </c>
    </row>
    <row r="49" spans="2:12" ht="12.75">
      <c r="B49">
        <v>-36.5</v>
      </c>
      <c r="C49">
        <v>0.0016902726427611477</v>
      </c>
      <c r="E49">
        <v>-36.5</v>
      </c>
      <c r="F49">
        <v>0.0016902726427611477</v>
      </c>
      <c r="H49">
        <v>-36.5</v>
      </c>
      <c r="I49">
        <v>0.0022151056152707764</v>
      </c>
      <c r="K49">
        <v>-36.36</v>
      </c>
      <c r="L49">
        <v>0.002020061853839395</v>
      </c>
    </row>
    <row r="50" spans="2:12" ht="12.75">
      <c r="B50">
        <v>-35.8</v>
      </c>
      <c r="C50">
        <v>0.0003873208566993638</v>
      </c>
      <c r="E50">
        <v>-35.9</v>
      </c>
      <c r="F50">
        <v>0.0005065959870694364</v>
      </c>
      <c r="H50">
        <v>-35.9</v>
      </c>
      <c r="I50">
        <v>0.0006455524950789371</v>
      </c>
      <c r="K50">
        <v>-35.9</v>
      </c>
      <c r="L50">
        <v>0.0008941350629681678</v>
      </c>
    </row>
    <row r="51" spans="2:12" ht="12.75">
      <c r="B51">
        <v>-34.8</v>
      </c>
      <c r="C51">
        <v>1.8187106487575746E-05</v>
      </c>
      <c r="E51">
        <v>-34.9</v>
      </c>
      <c r="F51">
        <v>3.3095823810144986E-05</v>
      </c>
      <c r="H51">
        <v>-34.9</v>
      </c>
      <c r="I51">
        <v>6.0678518082657684E-05</v>
      </c>
      <c r="K51">
        <v>-34.9</v>
      </c>
      <c r="L51">
        <v>0.00011845424964199298</v>
      </c>
    </row>
    <row r="52" spans="2:12" ht="12.75">
      <c r="B52">
        <v>-33.8</v>
      </c>
      <c r="C52">
        <v>3.8324225344065555E-07</v>
      </c>
      <c r="E52">
        <v>-33.9</v>
      </c>
      <c r="F52">
        <v>7.848714498494542E-07</v>
      </c>
      <c r="H52">
        <v>-33.9</v>
      </c>
      <c r="I52">
        <v>3.2239332730686415E-06</v>
      </c>
      <c r="K52">
        <v>-33.9</v>
      </c>
      <c r="L52">
        <v>1.265353312434502E-05</v>
      </c>
    </row>
    <row r="53" spans="2:12" ht="12.75">
      <c r="B53">
        <v>-32.8</v>
      </c>
      <c r="C53">
        <v>1.1611491643131024E-09</v>
      </c>
      <c r="E53">
        <v>-32.9</v>
      </c>
      <c r="F53">
        <v>1.5976966082915635E-08</v>
      </c>
      <c r="H53">
        <v>-32.9</v>
      </c>
      <c r="I53">
        <v>2.0581749022051942E-07</v>
      </c>
      <c r="K53">
        <v>-32.9</v>
      </c>
      <c r="L53">
        <v>1.7443123478210983E-06</v>
      </c>
    </row>
    <row r="54" spans="2:12" ht="12.75">
      <c r="B54">
        <v>-32.3</v>
      </c>
      <c r="C54">
        <v>3.267667857533097E-11</v>
      </c>
      <c r="E54">
        <v>-31.9</v>
      </c>
      <c r="F54">
        <v>8.114168580598904E-10</v>
      </c>
      <c r="H54">
        <v>-31.9</v>
      </c>
      <c r="I54">
        <v>1.5976966082915635E-08</v>
      </c>
      <c r="K54">
        <v>-31.9</v>
      </c>
      <c r="L54">
        <v>2.596148128906073E-07</v>
      </c>
    </row>
    <row r="55" spans="2:12" ht="12.75">
      <c r="B55">
        <v>-31.8</v>
      </c>
      <c r="C55">
        <v>3.6356642054752854E-13</v>
      </c>
      <c r="E55">
        <v>-31.43</v>
      </c>
      <c r="F55">
        <v>3.0717314878622454E-10</v>
      </c>
      <c r="H55">
        <v>-30.9</v>
      </c>
      <c r="I55">
        <v>3.0804886854182922E-09</v>
      </c>
      <c r="K55">
        <v>-30.9</v>
      </c>
      <c r="L55">
        <v>5.718844431176784E-08</v>
      </c>
    </row>
    <row r="56" spans="5:12" ht="12.75">
      <c r="E56">
        <v>-30.9</v>
      </c>
      <c r="F56">
        <v>1.6889927697392121E-10</v>
      </c>
      <c r="H56">
        <v>-29.9</v>
      </c>
      <c r="I56">
        <v>5.391402630629346E-10</v>
      </c>
      <c r="K56">
        <v>-29.9</v>
      </c>
      <c r="L56">
        <v>9.953440595156445E-09</v>
      </c>
    </row>
    <row r="57" spans="5:12" ht="12.75">
      <c r="E57">
        <v>-30.42</v>
      </c>
      <c r="F57">
        <v>5.848844527248666E-11</v>
      </c>
      <c r="H57">
        <v>-29.4</v>
      </c>
      <c r="I57">
        <v>1.350174224096105E-10</v>
      </c>
      <c r="K57">
        <v>-28.9</v>
      </c>
      <c r="L57">
        <v>1.3252856816320371E-09</v>
      </c>
    </row>
    <row r="58" spans="5:12" ht="12.75">
      <c r="E58">
        <v>-29.86</v>
      </c>
      <c r="F58">
        <v>5.475232060745131E-12</v>
      </c>
      <c r="H58">
        <v>-28.87</v>
      </c>
      <c r="I58">
        <v>2.939430043347829E-11</v>
      </c>
      <c r="K58">
        <v>-27.9</v>
      </c>
      <c r="L58">
        <v>1.806493016391934E-10</v>
      </c>
    </row>
    <row r="59" spans="8:12" ht="12.75">
      <c r="H59">
        <v>-28.37</v>
      </c>
      <c r="I59">
        <v>1.6424810478838472E-11</v>
      </c>
      <c r="K59">
        <v>-27.4</v>
      </c>
      <c r="L59">
        <v>1.2221275954775097E-10</v>
      </c>
    </row>
    <row r="60" spans="8:12" ht="12.75">
      <c r="H60">
        <v>-28.1</v>
      </c>
      <c r="I60">
        <v>7.632779689160854E-12</v>
      </c>
      <c r="K60">
        <v>-26.9</v>
      </c>
      <c r="L60">
        <v>5.217586420955931E-11</v>
      </c>
    </row>
    <row r="61" spans="8:12" ht="12.75">
      <c r="H61">
        <v>-27.9</v>
      </c>
      <c r="I61">
        <v>3.680885352401802E-12</v>
      </c>
      <c r="K61">
        <v>-26.4</v>
      </c>
      <c r="L61">
        <v>2.7952155284626442E-11</v>
      </c>
    </row>
    <row r="62" spans="11:12" ht="12.75">
      <c r="K62">
        <v>-25.9</v>
      </c>
      <c r="L62">
        <v>2.0276329239552776E-11</v>
      </c>
    </row>
    <row r="63" spans="11:12" ht="12.75">
      <c r="K63">
        <v>-25.4</v>
      </c>
      <c r="L63">
        <v>1.0657153443815859E-11</v>
      </c>
    </row>
    <row r="64" spans="11:12" ht="12.75">
      <c r="K64">
        <v>-24.9</v>
      </c>
      <c r="L64">
        <v>3.4852396071963134E-12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Anslow</dc:creator>
  <cp:keywords/>
  <dc:description/>
  <cp:lastModifiedBy>effenberger</cp:lastModifiedBy>
  <dcterms:created xsi:type="dcterms:W3CDTF">2008-04-14T07:17:35Z</dcterms:created>
  <dcterms:modified xsi:type="dcterms:W3CDTF">2008-04-14T09:16:43Z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