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 V9a" sheetId="1" r:id="rId1"/>
    <sheet name="AudioVisual" sheetId="2" state="hidden" r:id="rId2"/>
  </sheets>
  <definedNames>
    <definedName name="_xlnm._FilterDatabase" localSheetId="0" hidden="1">'Agenda V9a'!$H$3:$H$325</definedName>
    <definedName name="all">#REF!</definedName>
    <definedName name="circular">#REF!</definedName>
    <definedName name="_xlnm.Print_Area" localSheetId="0">'Agenda V9a'!$A$1:$H$262</definedName>
    <definedName name="_xlnm.Print_Titles" localSheetId="1">'AudioVisual'!$1:$2</definedName>
    <definedName name="Z_E764EE67_CA44_4B34_823D_893379A920B1_.wvu.Cols" localSheetId="0" hidden="1">'Agenda V9a'!$I:$I</definedName>
    <definedName name="Z_E764EE67_CA44_4B34_823D_893379A920B1_.wvu.Cols" localSheetId="1" hidden="1">'AudioVisual'!$U:$V</definedName>
    <definedName name="Z_E764EE67_CA44_4B34_823D_893379A920B1_.wvu.FilterData" localSheetId="0" hidden="1">'Agenda V9a'!$D$3:$D$324</definedName>
    <definedName name="Z_E764EE67_CA44_4B34_823D_893379A920B1_.wvu.PrintArea" localSheetId="0" hidden="1">'Agenda V9a'!$A$3:$H$262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 V9a'!$9:$11,'Agenda V9a'!#REF!,'Agenda V9a'!#REF!</definedName>
    <definedName name="Z_F37DB0C0_D2D7_11D5_950B_0030AB07C715_.wvu.Cols" localSheetId="0" hidden="1">'Agenda V9a'!$I:$I</definedName>
    <definedName name="Z_F37DB0C0_D2D7_11D5_950B_0030AB07C715_.wvu.Cols" localSheetId="1" hidden="1">'AudioVisual'!$U:$V</definedName>
    <definedName name="Z_F37DB0C0_D2D7_11D5_950B_0030AB07C715_.wvu.FilterData" localSheetId="0" hidden="1">'Agenda V9a'!$D$3:$D$324</definedName>
    <definedName name="Z_F37DB0C0_D2D7_11D5_950B_0030AB07C715_.wvu.PrintArea" localSheetId="0" hidden="1">'Agenda V9a'!$A$3:$H$262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<sst xmlns="http://schemas.openxmlformats.org/spreadsheetml/2006/main" count="726" uniqueCount="313">
  <si>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</si>
  <si>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</si>
  <si>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</si>
  <si>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</si>
  <si>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</si>
  <si>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</si>
  <si>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</si>
  <si>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</si>
  <si>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1-10p</t>
  </si>
  <si>
    <t>3:30-9:30p</t>
  </si>
  <si>
    <t>8-9:30p</t>
  </si>
  <si>
    <t>8a-5:30p</t>
  </si>
  <si>
    <t>1-5:30p</t>
  </si>
  <si>
    <t>6:30-9p</t>
  </si>
  <si>
    <t>1-9:30p</t>
  </si>
  <si>
    <t>Date:</t>
  </si>
  <si>
    <t>Tax</t>
  </si>
  <si>
    <t xml:space="preserve"> </t>
  </si>
  <si>
    <t>No. of </t>
  </si>
  <si>
    <t>Meeting </t>
  </si>
  <si>
    <t>People: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</si>
  <si>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</si>
  <si>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</si>
  <si>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</si>
  <si>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</si>
  <si>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</si>
  <si>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</si>
  <si>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</si>
  <si>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</si>
  <si>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</si>
  <si>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</si>
  <si>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</si>
  <si>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</si>
  <si>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</si>
  <si>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</si>
  <si>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</si>
  <si>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</si>
  <si>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</si>
  <si>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</si>
  <si>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</si>
  <si>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</si>
  <si>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</si>
  <si>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</si>
  <si>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</si>
  <si>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</si>
  <si>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</si>
  <si>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</si>
  <si>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</si>
  <si>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</si>
  <si>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</si>
  <si>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</si>
  <si>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</si>
  <si>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</si>
  <si>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</si>
  <si>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</si>
  <si>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</si>
  <si>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</si>
  <si>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</si>
  <si>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</si>
  <si>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</si>
  <si>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See special set up.</t>
  </si>
  <si>
    <t>mixer</t>
  </si>
  <si>
    <t>Less Discount</t>
  </si>
  <si>
    <t>cable</t>
  </si>
  <si>
    <t>REC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</si>
  <si>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</si>
  <si>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</si>
  <si>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</si>
  <si>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</si>
  <si>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</si>
  <si>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</si>
  <si>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</si>
  <si>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</si>
  <si>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</si>
  <si>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</si>
  <si>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</si>
  <si>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</si>
  <si>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</si>
  <si>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</si>
  <si>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</si>
  <si>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</si>
  <si>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</si>
  <si>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</si>
  <si>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</si>
  <si>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</si>
  <si>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</si>
  <si>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</si>
  <si>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</si>
  <si>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</si>
  <si>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</si>
  <si>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</si>
  <si>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</si>
  <si>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MR-REC-800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</si>
  <si>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</si>
  <si>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</si>
  <si>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</si>
  <si>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</si>
  <si>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</si>
  <si>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</si>
  <si>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</si>
  <si>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</si>
  <si>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</si>
  <si>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</si>
  <si>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</si>
  <si>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</si>
  <si>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</si>
  <si>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</si>
  <si>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</si>
  <si>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</si>
  <si>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</si>
  <si>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</si>
  <si>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</si>
  <si>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</si>
  <si>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Special Set up</t>
  </si>
  <si>
    <t>600-800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</si>
  <si>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</si>
  <si>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</si>
  <si>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</si>
  <si>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</si>
  <si>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</si>
  <si>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</si>
  <si>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SR-300/160</t>
  </si>
  <si>
    <t>1 MR: SR-140</t>
  </si>
  <si>
    <t>1 MR: SR-80</t>
  </si>
  <si>
    <t>8a-9:30p</t>
  </si>
  <si>
    <t>1 MR: BR-12/SR-30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</si>
  <si>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</si>
  <si>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</si>
  <si>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</si>
  <si>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</si>
  <si>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</si>
  <si>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</si>
  <si>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</si>
  <si>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</si>
  <si>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Requires extra chairs</t>
  </si>
  <si>
    <t>Use equipment from previous special set.</t>
  </si>
  <si>
    <t>Extra chairs</t>
  </si>
  <si>
    <t>See special room set.</t>
  </si>
  <si>
    <t>Use equipment from previous set.</t>
  </si>
  <si>
    <t>Extra Chairs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</si>
  <si>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</si>
  <si>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</si>
  <si>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</si>
  <si>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</si>
  <si>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</si>
  <si>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WG Chair’s Meeting</t>
  </si>
  <si>
    <t>Joint Opening Plenary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</si>
  <si>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</si>
  <si>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</si>
  <si>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</si>
  <si>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</si>
  <si>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</si>
  <si>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</si>
  <si>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</si>
  <si>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TG2</t>
  </si>
  <si>
    <t>TG4</t>
  </si>
  <si>
    <t>TGG</t>
  </si>
  <si>
    <t>TGE (QoS)</t>
  </si>
  <si>
    <t>TGH</t>
  </si>
  <si>
    <t>TGI</t>
  </si>
  <si>
    <t>TG3</t>
  </si>
  <si>
    <t>Tutorial #1:</t>
  </si>
  <si>
    <t>Tutorial #2:</t>
  </si>
  <si>
    <t>SG3a</t>
  </si>
  <si>
    <t xml:space="preserve">RPR </t>
  </si>
  <si>
    <t>CSMA/CD - (DTE Power)</t>
  </si>
  <si>
    <t>TGF</t>
  </si>
  <si>
    <t>PC</t>
  </si>
  <si>
    <t>802.11/802.15</t>
  </si>
  <si>
    <t>WNG SC</t>
  </si>
  <si>
    <t>CSMA/CD - (EFM EPON)</t>
  </si>
  <si>
    <t>CSMA/CD - (EFM Fiber Optics)</t>
  </si>
  <si>
    <t>CSMA/CD - (EFM Copper)</t>
  </si>
  <si>
    <t>RPR #1</t>
  </si>
  <si>
    <t>RPR #2</t>
  </si>
  <si>
    <t>RPR #3</t>
  </si>
  <si>
    <t>Tutorial #4:</t>
  </si>
  <si>
    <t>Technical Plenary</t>
  </si>
  <si>
    <t>Social Reception</t>
  </si>
  <si>
    <t>WG Chair's Advisory Committee Meeting</t>
  </si>
  <si>
    <t>TGI (SEC)</t>
  </si>
  <si>
    <t>CSMA/CD WG Closing Plenary</t>
  </si>
  <si>
    <t>RPR Closing Plenary</t>
  </si>
  <si>
    <t>WLAN Closing Plenary</t>
  </si>
  <si>
    <t>WPAN Closing Plenary</t>
  </si>
  <si>
    <t xml:space="preserve">WirelessMAN WG Closing Plenary </t>
  </si>
  <si>
    <t>802  Social</t>
  </si>
  <si>
    <t>Extra chairs.</t>
  </si>
  <si>
    <t>TG3 Ad Hoc Meeting</t>
  </si>
  <si>
    <t>802.0</t>
  </si>
  <si>
    <t>1 MR:</t>
  </si>
  <si>
    <t>802 COEX</t>
  </si>
  <si>
    <t>SR+HM+HT</t>
  </si>
  <si>
    <t>SR+HT+HM</t>
  </si>
  <si>
    <t>BR+SP</t>
  </si>
  <si>
    <t>TBA</t>
  </si>
  <si>
    <t>OTHER IMPORTANT IEEE 802  MEETING SPECIFICATIONS:</t>
  </si>
  <si>
    <t>IEEE 802 Office:</t>
  </si>
  <si>
    <t>IEEE 802 Storage:</t>
  </si>
  <si>
    <r>
      <t>Sun</t>
    </r>
    <r>
      <rPr>
        <sz val="10"/>
        <rFont val="Arial"/>
        <family val="2"/>
      </rPr>
      <t xml:space="preserve"> </t>
    </r>
  </si>
  <si>
    <t>802.18</t>
  </si>
  <si>
    <t>RR-TAG</t>
  </si>
  <si>
    <t>802.18#1</t>
  </si>
  <si>
    <t>1 MR: 30US+70TH</t>
  </si>
  <si>
    <t xml:space="preserve">1 MR: BR-18 </t>
  </si>
  <si>
    <t>5 MRS:</t>
  </si>
  <si>
    <t>1 MR: SR:30</t>
  </si>
  <si>
    <t>802.3#6</t>
  </si>
  <si>
    <t xml:space="preserve">TGH </t>
  </si>
  <si>
    <t>RR-TAG Opening Plenary</t>
  </si>
  <si>
    <t xml:space="preserve">RR-TAG </t>
  </si>
  <si>
    <t>RR-TAG Closing Plenary</t>
  </si>
  <si>
    <t>802.16#5</t>
  </si>
  <si>
    <t>1 MR: BR-18</t>
  </si>
  <si>
    <t>802.16#4</t>
  </si>
  <si>
    <t>*18US+70TH+OH</t>
  </si>
  <si>
    <t>1 MR: US-35</t>
  </si>
  <si>
    <t>1 MR: SR-60</t>
  </si>
  <si>
    <t xml:space="preserve">6 MRS: </t>
  </si>
  <si>
    <t>CSMA/CD - (EFM-OAM)</t>
  </si>
  <si>
    <t>3:00-4:30p</t>
  </si>
  <si>
    <t>New Members Orientation Meeting</t>
  </si>
  <si>
    <t>1-2:15p</t>
  </si>
  <si>
    <t>2:30-3:15p</t>
  </si>
  <si>
    <t>802.11</t>
  </si>
  <si>
    <t>Opening Plenary</t>
  </si>
  <si>
    <t>RMSG</t>
  </si>
  <si>
    <t>10a-5:30p</t>
  </si>
  <si>
    <t>Wireless Coexistence SG</t>
  </si>
  <si>
    <t>Hyatt Regency Kauai</t>
  </si>
  <si>
    <t>Sheraton Kauai:</t>
  </si>
  <si>
    <t>Friday, November 8 through Tuesday, November 19, 2002 (24 hour basis)</t>
  </si>
  <si>
    <t>Grand Ballroom</t>
  </si>
  <si>
    <t xml:space="preserve">TGG </t>
  </si>
  <si>
    <t>Lawai (*Sher)</t>
  </si>
  <si>
    <t>802 Registration Desk:  Foyer - Pre-Set Desk Area -  Hours:  Sun 5-9p,   Mon-Thu:  8a-5p</t>
  </si>
  <si>
    <t>Meeting Planners Office</t>
  </si>
  <si>
    <t>802.11/.15/.18/.19</t>
  </si>
  <si>
    <t>Mobile WirelessMAN Study Group</t>
  </si>
  <si>
    <t xml:space="preserve">TGF </t>
  </si>
  <si>
    <t>7-10p</t>
  </si>
  <si>
    <t>802.19#1</t>
  </si>
  <si>
    <t>1 MR: SR-30</t>
  </si>
  <si>
    <t>Executive Committee Meetings</t>
  </si>
  <si>
    <t>802 Registration Office:  Garden Isle 4/5 -  Hours:  Sun 5-9p,   Mon-Fri:  7:30a-5p</t>
  </si>
  <si>
    <t xml:space="preserve">802 Registration Storage:  Meeting Planners Office </t>
  </si>
  <si>
    <t>802</t>
  </si>
  <si>
    <t>Network Set-up (All Meeting Space Required)</t>
  </si>
  <si>
    <t>8a-12m</t>
  </si>
  <si>
    <t>Kauai Ballroom 1</t>
  </si>
  <si>
    <t>Garden Isle 3</t>
  </si>
  <si>
    <t>Kauai Ballroom 2</t>
  </si>
  <si>
    <t>Grand Ballroom 2/3/4/5</t>
  </si>
  <si>
    <t>Grand Ballroom 6/7</t>
  </si>
  <si>
    <t>Grand Ballroom 1/7</t>
  </si>
  <si>
    <t>Grand Ballroom 2</t>
  </si>
  <si>
    <t>Grand Ballroom 3/4</t>
  </si>
  <si>
    <t>Grand Ballroom 1</t>
  </si>
  <si>
    <t>Kauai Ballroom 3/4</t>
  </si>
  <si>
    <t>Kauai Ballroom 3</t>
  </si>
  <si>
    <t>Garden Isle 1</t>
  </si>
  <si>
    <t>Kauai Ballroom 5/6</t>
  </si>
  <si>
    <t>Garden Isle 2</t>
  </si>
  <si>
    <t>SR+HM+PD+HT</t>
  </si>
  <si>
    <t>Poipu Ballroom (*Sher)</t>
  </si>
  <si>
    <t>EFM Closing Plenary</t>
  </si>
  <si>
    <t>Grand Ballroom 6</t>
  </si>
  <si>
    <t>Grand Ballroom 5</t>
  </si>
  <si>
    <t>Koloa (*Sher)</t>
  </si>
  <si>
    <t>Poipu Ballroom 3 (*Sher)</t>
  </si>
  <si>
    <t>Poipu Ballroom 1 (*Sher)</t>
  </si>
  <si>
    <t>Poipu Ballroom 2 (*Sher)</t>
  </si>
  <si>
    <t>Boardroom 1/2 (*Sher)</t>
  </si>
  <si>
    <t>Grand Ballroom 7</t>
  </si>
  <si>
    <t>WLAN Full WG Mid-Session Plenary</t>
  </si>
  <si>
    <t>WPAN Full WG Mid-Session Plenary</t>
  </si>
  <si>
    <t>Meeting Specs of Each Individual Working Group: (Estimated Only)-updated October 2002</t>
  </si>
  <si>
    <t>WirelessMAN Editor's Meeting</t>
  </si>
  <si>
    <t>Call For Interest</t>
  </si>
  <si>
    <t>8--9:30p</t>
  </si>
  <si>
    <t>Handoff Mechanisms in 802 Wireless</t>
  </si>
  <si>
    <t>10GBASE-CX4</t>
  </si>
  <si>
    <t>Link Layer Encryption</t>
  </si>
  <si>
    <t>10GBASE10T - Challenges &amp; Solutions</t>
  </si>
  <si>
    <t xml:space="preserve">10GBASE10T </t>
  </si>
  <si>
    <t>Wireless Mobility Study Group</t>
  </si>
  <si>
    <t>MBWA</t>
  </si>
  <si>
    <t>Garden Isle 4/5</t>
  </si>
  <si>
    <t>Obayashi</t>
  </si>
  <si>
    <t>Saturday, November 9 through Sunday, November 17, 2002 (24 hour basis)</t>
  </si>
  <si>
    <t>IEEE 802 Reg Desk:</t>
  </si>
  <si>
    <t>Saturday, November 9 through Friday, November 15, 2002 (24 hour basis)</t>
  </si>
  <si>
    <t>Kauai Ballroom Foyer (Satelite Check-In Desk)</t>
  </si>
  <si>
    <t>Kauai Ballroom 4</t>
  </si>
  <si>
    <t>SR+HT+OH</t>
  </si>
  <si>
    <t>WirelessMAN TGC1/TGC2 Conformance</t>
  </si>
  <si>
    <t>WirelessMAN TG2 Coexistence</t>
  </si>
  <si>
    <t>7-11p</t>
  </si>
  <si>
    <t>6:30-7:45p</t>
  </si>
  <si>
    <t>802 Handoff</t>
  </si>
  <si>
    <t>Regency Boardroom</t>
  </si>
  <si>
    <t>Grand Garden/Promenade</t>
  </si>
  <si>
    <t>1-11p</t>
  </si>
  <si>
    <t>8a-11p</t>
  </si>
  <si>
    <t>Garden Isle 1/2</t>
  </si>
  <si>
    <t>Kauai Ballroom</t>
  </si>
  <si>
    <t>Dondero's</t>
  </si>
  <si>
    <t>Kuhio's</t>
  </si>
  <si>
    <t>Tidepools Lounge</t>
  </si>
  <si>
    <t>Tutorial #3:</t>
  </si>
  <si>
    <t>Kauai Ballroom 1/5/6</t>
  </si>
  <si>
    <t>3:30-5:30p*</t>
  </si>
  <si>
    <t>8a-3:30p*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</si>
</sst>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49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49" fontId="0" fillId="6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5"/>
  <sheetViews>
    <sheetView tabSelected="1" view="pageBreakPreview" zoomScaleSheetLayoutView="100" workbookViewId="0" topLeftCell="B25">
      <selection activeCell="C157" sqref="C157"/>
    </sheetView>
  </sheetViews>
  <sheetFormatPr defaultColWidth="9.140625" defaultRowHeight="12.75" outlineLevelRow="1" outlineLevelCol="3"/>
  <cols>
    <col min="1" max="1" width="9.421875" style="93" customWidth="1" outlineLevel="1"/>
    <col min="2" max="2" width="11.7109375" style="45" customWidth="1" outlineLevel="1"/>
    <col min="3" max="3" width="15.8515625" style="91" customWidth="1" outlineLevel="1"/>
    <col min="4" max="4" width="39.7109375" style="45" customWidth="1" outlineLevel="1"/>
    <col min="5" max="5" width="18.8515625" style="45" customWidth="1" outlineLevel="2"/>
    <col min="6" max="6" width="6.00390625" style="89" customWidth="1" outlineLevel="3"/>
    <col min="7" max="7" width="8.8515625" style="89" customWidth="1" outlineLevel="2"/>
    <col min="8" max="8" width="22.7109375" style="128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1" t="s">
        <v>244</v>
      </c>
      <c r="H3" s="45"/>
    </row>
    <row r="4" spans="4:8" ht="12.75">
      <c r="D4" s="121" t="s">
        <v>245</v>
      </c>
      <c r="H4" s="45"/>
    </row>
    <row r="5" spans="4:8" ht="12.75">
      <c r="D5" s="121" t="s">
        <v>235</v>
      </c>
      <c r="H5" s="45"/>
    </row>
    <row r="6" spans="4:8" ht="12.75">
      <c r="D6" s="90"/>
      <c r="H6" s="45"/>
    </row>
    <row r="7" spans="7:8" ht="12.75">
      <c r="G7" s="122" t="s">
        <v>18</v>
      </c>
      <c r="H7" s="44" t="s">
        <v>19</v>
      </c>
    </row>
    <row r="8" spans="1:8" s="44" customFormat="1" ht="12.75">
      <c r="A8" s="123" t="s">
        <v>15</v>
      </c>
      <c r="B8" s="123" t="s">
        <v>1</v>
      </c>
      <c r="C8" s="124" t="s">
        <v>141</v>
      </c>
      <c r="D8" s="125" t="s">
        <v>140</v>
      </c>
      <c r="E8" s="123" t="s">
        <v>2</v>
      </c>
      <c r="F8" s="126" t="s">
        <v>65</v>
      </c>
      <c r="G8" s="126" t="s">
        <v>20</v>
      </c>
      <c r="H8" s="125" t="s">
        <v>3</v>
      </c>
    </row>
    <row r="9" spans="1:8" ht="12.75" outlineLevel="1">
      <c r="A9" s="90" t="s">
        <v>199</v>
      </c>
      <c r="H9" s="45" t="s">
        <v>17</v>
      </c>
    </row>
    <row r="10" spans="1:8" ht="12.75" outlineLevel="1">
      <c r="A10" s="127">
        <v>37570</v>
      </c>
      <c r="H10" s="45"/>
    </row>
    <row r="11" spans="1:8" ht="12.75" outlineLevel="1">
      <c r="A11" s="93">
        <v>2002</v>
      </c>
      <c r="B11" s="45" t="s">
        <v>248</v>
      </c>
      <c r="C11" s="91" t="s">
        <v>246</v>
      </c>
      <c r="D11" s="45" t="s">
        <v>247</v>
      </c>
      <c r="E11" s="45" t="s">
        <v>17</v>
      </c>
      <c r="G11" s="89" t="s">
        <v>17</v>
      </c>
      <c r="H11" s="45" t="s">
        <v>17</v>
      </c>
    </row>
    <row r="12" spans="1:8" ht="12.75">
      <c r="A12" s="127"/>
      <c r="B12" s="45" t="s">
        <v>220</v>
      </c>
      <c r="C12" s="91" t="s">
        <v>142</v>
      </c>
      <c r="D12" s="45" t="s">
        <v>143</v>
      </c>
      <c r="E12" s="45" t="s">
        <v>66</v>
      </c>
      <c r="G12" s="89">
        <v>40</v>
      </c>
      <c r="H12" s="146" t="s">
        <v>304</v>
      </c>
    </row>
    <row r="13" spans="1:8" ht="12.75">
      <c r="A13" s="45"/>
      <c r="B13" s="45" t="s">
        <v>21</v>
      </c>
      <c r="C13" s="91" t="s">
        <v>237</v>
      </c>
      <c r="D13" s="45" t="s">
        <v>221</v>
      </c>
      <c r="E13" s="45" t="s">
        <v>66</v>
      </c>
      <c r="G13" s="89">
        <v>40</v>
      </c>
      <c r="H13" s="146" t="s">
        <v>304</v>
      </c>
    </row>
    <row r="14" spans="2:8" ht="12.75">
      <c r="B14" s="45" t="s">
        <v>22</v>
      </c>
      <c r="C14" s="91">
        <v>802.11</v>
      </c>
      <c r="D14" s="45" t="s">
        <v>145</v>
      </c>
      <c r="E14" s="45" t="s">
        <v>66</v>
      </c>
      <c r="G14" s="89">
        <v>40</v>
      </c>
      <c r="H14" s="146" t="s">
        <v>304</v>
      </c>
    </row>
    <row r="15" spans="2:8" ht="12.75">
      <c r="B15" s="47" t="s">
        <v>240</v>
      </c>
      <c r="C15" s="129" t="s">
        <v>189</v>
      </c>
      <c r="D15" s="47" t="s">
        <v>243</v>
      </c>
      <c r="E15" s="47" t="s">
        <v>67</v>
      </c>
      <c r="F15" s="130"/>
      <c r="G15" s="130">
        <v>12</v>
      </c>
      <c r="H15" s="45" t="s">
        <v>300</v>
      </c>
    </row>
    <row r="16" spans="5:8" ht="12.75">
      <c r="E16" s="47"/>
      <c r="F16" s="130"/>
      <c r="G16" s="130"/>
      <c r="H16" s="45"/>
    </row>
    <row r="17" spans="1:8" ht="12.75">
      <c r="A17" s="90" t="s">
        <v>23</v>
      </c>
      <c r="B17" s="45" t="s">
        <v>31</v>
      </c>
      <c r="C17" s="91">
        <v>802.15</v>
      </c>
      <c r="D17" s="45" t="s">
        <v>147</v>
      </c>
      <c r="E17" s="45" t="s">
        <v>67</v>
      </c>
      <c r="G17" s="89">
        <v>16</v>
      </c>
      <c r="H17" s="45" t="s">
        <v>250</v>
      </c>
    </row>
    <row r="18" spans="1:8" ht="12.75">
      <c r="A18" s="127">
        <v>37571</v>
      </c>
      <c r="B18" s="44" t="s">
        <v>5</v>
      </c>
      <c r="C18" s="131" t="s">
        <v>189</v>
      </c>
      <c r="D18" s="44" t="s">
        <v>148</v>
      </c>
      <c r="E18" s="44" t="s">
        <v>215</v>
      </c>
      <c r="F18" s="122"/>
      <c r="G18" s="122">
        <v>88</v>
      </c>
      <c r="H18" s="44" t="s">
        <v>254</v>
      </c>
    </row>
    <row r="19" spans="1:8" ht="12.75">
      <c r="A19" s="93">
        <v>2002</v>
      </c>
      <c r="B19" s="45" t="s">
        <v>33</v>
      </c>
      <c r="C19" s="91">
        <v>802.15</v>
      </c>
      <c r="D19" s="45" t="s">
        <v>188</v>
      </c>
      <c r="E19" s="45" t="s">
        <v>66</v>
      </c>
      <c r="G19" s="89">
        <v>40</v>
      </c>
      <c r="H19" s="45" t="s">
        <v>249</v>
      </c>
    </row>
    <row r="20" spans="2:8" ht="12.75">
      <c r="B20" s="44" t="s">
        <v>6</v>
      </c>
      <c r="C20" s="131"/>
      <c r="D20" s="44" t="s">
        <v>7</v>
      </c>
      <c r="E20" s="44" t="s">
        <v>109</v>
      </c>
      <c r="F20" s="122"/>
      <c r="G20" s="122">
        <v>750</v>
      </c>
      <c r="H20" s="44" t="s">
        <v>232</v>
      </c>
    </row>
    <row r="21" spans="2:8" ht="12.75">
      <c r="B21" s="45" t="s">
        <v>222</v>
      </c>
      <c r="C21" s="91" t="s">
        <v>237</v>
      </c>
      <c r="D21" s="45" t="s">
        <v>146</v>
      </c>
      <c r="E21" s="45" t="s">
        <v>109</v>
      </c>
      <c r="G21" s="89">
        <v>480</v>
      </c>
      <c r="H21" s="45" t="s">
        <v>252</v>
      </c>
    </row>
    <row r="22" spans="1:8" ht="12.75">
      <c r="A22" s="93" t="s">
        <v>17</v>
      </c>
      <c r="B22" s="45" t="s">
        <v>26</v>
      </c>
      <c r="C22" s="91">
        <v>802.16</v>
      </c>
      <c r="D22" s="45" t="s">
        <v>149</v>
      </c>
      <c r="E22" s="45" t="s">
        <v>193</v>
      </c>
      <c r="G22" s="89">
        <v>75</v>
      </c>
      <c r="H22" s="45" t="s">
        <v>261</v>
      </c>
    </row>
    <row r="23" spans="2:8" ht="12.75">
      <c r="B23" s="45" t="s">
        <v>4</v>
      </c>
      <c r="C23" s="131">
        <v>802.1</v>
      </c>
      <c r="D23" s="44" t="s">
        <v>150</v>
      </c>
      <c r="E23" s="44" t="s">
        <v>294</v>
      </c>
      <c r="F23" s="122"/>
      <c r="G23" s="122">
        <v>50</v>
      </c>
      <c r="H23" s="44" t="s">
        <v>234</v>
      </c>
    </row>
    <row r="24" spans="3:8" ht="12.75">
      <c r="C24" s="131">
        <v>802.3</v>
      </c>
      <c r="D24" s="44" t="s">
        <v>151</v>
      </c>
      <c r="E24" s="44" t="s">
        <v>263</v>
      </c>
      <c r="F24" s="122"/>
      <c r="G24" s="122">
        <v>300</v>
      </c>
      <c r="H24" s="44" t="s">
        <v>264</v>
      </c>
    </row>
    <row r="25" spans="2:8" ht="12.75">
      <c r="B25" s="45" t="s">
        <v>17</v>
      </c>
      <c r="C25" s="91">
        <v>802.17</v>
      </c>
      <c r="D25" s="45" t="s">
        <v>152</v>
      </c>
      <c r="E25" s="45" t="s">
        <v>109</v>
      </c>
      <c r="F25" s="122"/>
      <c r="G25" s="89">
        <v>80</v>
      </c>
      <c r="H25" s="45" t="s">
        <v>258</v>
      </c>
    </row>
    <row r="26" spans="2:8" ht="12.75">
      <c r="B26" s="45" t="s">
        <v>8</v>
      </c>
      <c r="C26" s="91" t="s">
        <v>189</v>
      </c>
      <c r="D26" s="45" t="s">
        <v>153</v>
      </c>
      <c r="E26" s="45" t="s">
        <v>67</v>
      </c>
      <c r="G26" s="89">
        <v>12</v>
      </c>
      <c r="H26" s="45" t="s">
        <v>300</v>
      </c>
    </row>
    <row r="27" spans="2:8" ht="12.75">
      <c r="B27" s="45" t="s">
        <v>223</v>
      </c>
      <c r="C27" s="91" t="s">
        <v>224</v>
      </c>
      <c r="D27" s="45" t="s">
        <v>225</v>
      </c>
      <c r="E27" s="45" t="s">
        <v>109</v>
      </c>
      <c r="G27" s="89">
        <v>480</v>
      </c>
      <c r="H27" s="45" t="s">
        <v>252</v>
      </c>
    </row>
    <row r="28" spans="2:8" ht="12.75">
      <c r="B28" s="45" t="s">
        <v>27</v>
      </c>
      <c r="C28" s="91">
        <v>802.15</v>
      </c>
      <c r="D28" s="45" t="s">
        <v>163</v>
      </c>
      <c r="E28" s="45" t="s">
        <v>109</v>
      </c>
      <c r="F28" s="89" t="s">
        <v>17</v>
      </c>
      <c r="G28" s="89">
        <v>75</v>
      </c>
      <c r="H28" s="45" t="s">
        <v>273</v>
      </c>
    </row>
    <row r="29" spans="3:8" ht="12.75">
      <c r="C29" s="91">
        <v>802.15</v>
      </c>
      <c r="D29" s="45" t="s">
        <v>154</v>
      </c>
      <c r="E29" s="45" t="s">
        <v>66</v>
      </c>
      <c r="G29" s="89">
        <v>60</v>
      </c>
      <c r="H29" s="45" t="s">
        <v>266</v>
      </c>
    </row>
    <row r="30" spans="3:8" ht="12.75">
      <c r="C30" s="91">
        <v>802.15</v>
      </c>
      <c r="D30" s="45" t="s">
        <v>155</v>
      </c>
      <c r="E30" s="45" t="s">
        <v>67</v>
      </c>
      <c r="G30" s="89">
        <v>16</v>
      </c>
      <c r="H30" s="45" t="s">
        <v>250</v>
      </c>
    </row>
    <row r="31" spans="3:8" ht="12.75">
      <c r="C31" s="91">
        <v>802.16</v>
      </c>
      <c r="D31" s="45" t="s">
        <v>238</v>
      </c>
      <c r="E31" s="45" t="s">
        <v>192</v>
      </c>
      <c r="G31" s="89">
        <v>75</v>
      </c>
      <c r="H31" s="45" t="s">
        <v>261</v>
      </c>
    </row>
    <row r="32" spans="3:8" ht="12.75">
      <c r="C32" s="91">
        <v>802.16</v>
      </c>
      <c r="D32" s="45" t="s">
        <v>295</v>
      </c>
      <c r="E32" s="45" t="s">
        <v>67</v>
      </c>
      <c r="G32" s="89">
        <v>16</v>
      </c>
      <c r="H32" s="45" t="s">
        <v>262</v>
      </c>
    </row>
    <row r="33" spans="3:8" ht="12.75">
      <c r="C33" s="91">
        <v>802.16</v>
      </c>
      <c r="D33" s="45" t="s">
        <v>296</v>
      </c>
      <c r="E33" s="45" t="s">
        <v>67</v>
      </c>
      <c r="G33" s="89">
        <v>10</v>
      </c>
      <c r="H33" s="146" t="s">
        <v>260</v>
      </c>
    </row>
    <row r="34" spans="3:8" ht="12.75">
      <c r="C34" s="91" t="s">
        <v>200</v>
      </c>
      <c r="D34" s="45" t="s">
        <v>209</v>
      </c>
      <c r="E34" s="45" t="s">
        <v>66</v>
      </c>
      <c r="G34" s="89">
        <v>20</v>
      </c>
      <c r="H34" s="45" t="s">
        <v>251</v>
      </c>
    </row>
    <row r="35" spans="3:8" ht="12.75">
      <c r="C35" s="91" t="s">
        <v>286</v>
      </c>
      <c r="D35" s="45" t="s">
        <v>285</v>
      </c>
      <c r="E35" s="45" t="s">
        <v>66</v>
      </c>
      <c r="G35" s="89">
        <v>40</v>
      </c>
      <c r="H35" s="146" t="s">
        <v>307</v>
      </c>
    </row>
    <row r="36" spans="2:8" ht="12.75">
      <c r="B36" s="45" t="s">
        <v>9</v>
      </c>
      <c r="C36" s="91">
        <v>802.11</v>
      </c>
      <c r="D36" s="45" t="s">
        <v>208</v>
      </c>
      <c r="E36" s="45" t="s">
        <v>109</v>
      </c>
      <c r="G36" s="89">
        <v>75</v>
      </c>
      <c r="H36" s="45" t="s">
        <v>257</v>
      </c>
    </row>
    <row r="37" spans="3:15" ht="12.75">
      <c r="C37" s="91">
        <v>802.11</v>
      </c>
      <c r="D37" s="45" t="s">
        <v>156</v>
      </c>
      <c r="E37" s="45" t="s">
        <v>109</v>
      </c>
      <c r="G37" s="89">
        <v>240</v>
      </c>
      <c r="H37" s="45" t="s">
        <v>255</v>
      </c>
      <c r="M37" s="132"/>
      <c r="N37" s="132"/>
      <c r="O37" s="132"/>
    </row>
    <row r="38" spans="3:15" ht="12.75">
      <c r="C38" s="91">
        <v>802.11</v>
      </c>
      <c r="D38" s="45" t="s">
        <v>157</v>
      </c>
      <c r="E38" s="45" t="s">
        <v>109</v>
      </c>
      <c r="G38" s="89">
        <v>160</v>
      </c>
      <c r="H38" s="45" t="s">
        <v>256</v>
      </c>
      <c r="M38" s="132"/>
      <c r="N38" s="132"/>
      <c r="O38" s="132"/>
    </row>
    <row r="39" spans="3:15" ht="12.75">
      <c r="C39" s="91">
        <v>802.11</v>
      </c>
      <c r="D39" s="45" t="s">
        <v>159</v>
      </c>
      <c r="E39" s="45" t="s">
        <v>109</v>
      </c>
      <c r="G39" s="89">
        <v>75</v>
      </c>
      <c r="H39" s="45" t="s">
        <v>267</v>
      </c>
      <c r="M39" s="132"/>
      <c r="N39" s="132"/>
      <c r="O39" s="132"/>
    </row>
    <row r="40" spans="2:8" ht="12.75">
      <c r="B40" s="151" t="s">
        <v>311</v>
      </c>
      <c r="C40" s="149">
        <v>802.15</v>
      </c>
      <c r="D40" s="148" t="s">
        <v>160</v>
      </c>
      <c r="E40" s="148" t="s">
        <v>66</v>
      </c>
      <c r="F40" s="150"/>
      <c r="G40" s="150">
        <v>40</v>
      </c>
      <c r="H40" s="148" t="s">
        <v>249</v>
      </c>
    </row>
    <row r="41" spans="2:8" ht="12.75">
      <c r="B41" s="44" t="s">
        <v>58</v>
      </c>
      <c r="C41" s="131" t="s">
        <v>161</v>
      </c>
      <c r="D41" s="44" t="s">
        <v>283</v>
      </c>
      <c r="E41" s="44" t="s">
        <v>263</v>
      </c>
      <c r="F41" s="122"/>
      <c r="G41" s="122">
        <v>300</v>
      </c>
      <c r="H41" s="44" t="s">
        <v>264</v>
      </c>
    </row>
    <row r="42" spans="2:8" ht="12.75">
      <c r="B42" s="45" t="s">
        <v>22</v>
      </c>
      <c r="C42" s="91" t="s">
        <v>162</v>
      </c>
      <c r="D42" s="45" t="s">
        <v>280</v>
      </c>
      <c r="E42" s="45" t="s">
        <v>263</v>
      </c>
      <c r="G42" s="89">
        <v>400</v>
      </c>
      <c r="H42" s="146" t="s">
        <v>305</v>
      </c>
    </row>
    <row r="43" spans="2:8" ht="12.75">
      <c r="B43" s="148" t="s">
        <v>22</v>
      </c>
      <c r="C43" s="149" t="s">
        <v>200</v>
      </c>
      <c r="D43" s="148" t="s">
        <v>210</v>
      </c>
      <c r="E43" s="148" t="s">
        <v>67</v>
      </c>
      <c r="F43" s="150"/>
      <c r="G43" s="150">
        <v>16</v>
      </c>
      <c r="H43" s="148" t="s">
        <v>262</v>
      </c>
    </row>
    <row r="44" spans="2:8" ht="12.75">
      <c r="B44" s="44" t="s">
        <v>279</v>
      </c>
      <c r="C44" s="131" t="s">
        <v>278</v>
      </c>
      <c r="D44" s="44" t="s">
        <v>284</v>
      </c>
      <c r="E44" s="44" t="s">
        <v>263</v>
      </c>
      <c r="F44" s="122"/>
      <c r="G44" s="122">
        <v>300</v>
      </c>
      <c r="H44" s="44" t="s">
        <v>264</v>
      </c>
    </row>
    <row r="46" spans="4:8" ht="12.75">
      <c r="D46" s="44"/>
      <c r="H46" s="45"/>
    </row>
    <row r="47" spans="4:8" ht="12.75">
      <c r="D47" s="44"/>
      <c r="H47" s="45"/>
    </row>
    <row r="48" spans="4:8" ht="12.75">
      <c r="D48" s="44"/>
      <c r="H48" s="45"/>
    </row>
    <row r="50" spans="7:8" ht="12.75">
      <c r="G50" s="122" t="s">
        <v>18</v>
      </c>
      <c r="H50" s="44" t="s">
        <v>19</v>
      </c>
    </row>
    <row r="51" spans="1:8" ht="12.75">
      <c r="A51" s="123" t="s">
        <v>15</v>
      </c>
      <c r="B51" s="125" t="s">
        <v>1</v>
      </c>
      <c r="C51" s="124" t="s">
        <v>141</v>
      </c>
      <c r="D51" s="125" t="s">
        <v>140</v>
      </c>
      <c r="E51" s="123" t="s">
        <v>2</v>
      </c>
      <c r="F51" s="126" t="s">
        <v>65</v>
      </c>
      <c r="G51" s="126" t="s">
        <v>20</v>
      </c>
      <c r="H51" s="125" t="s">
        <v>3</v>
      </c>
    </row>
    <row r="52" spans="1:8" ht="12.75">
      <c r="A52" s="123"/>
      <c r="B52" s="125"/>
      <c r="C52" s="124"/>
      <c r="D52" s="125"/>
      <c r="E52" s="123"/>
      <c r="F52" s="126"/>
      <c r="G52" s="126"/>
      <c r="H52" s="45"/>
    </row>
    <row r="53" spans="1:8" ht="12.75">
      <c r="A53" s="90" t="s">
        <v>28</v>
      </c>
      <c r="B53" s="45" t="s">
        <v>24</v>
      </c>
      <c r="C53" s="91">
        <v>802.11</v>
      </c>
      <c r="D53" s="45" t="s">
        <v>157</v>
      </c>
      <c r="E53" s="45" t="s">
        <v>109</v>
      </c>
      <c r="G53" s="89">
        <v>160</v>
      </c>
      <c r="H53" s="45" t="s">
        <v>256</v>
      </c>
    </row>
    <row r="54" spans="1:8" ht="12.75">
      <c r="A54" s="127">
        <v>37572</v>
      </c>
      <c r="C54" s="91" t="s">
        <v>224</v>
      </c>
      <c r="D54" s="45" t="s">
        <v>226</v>
      </c>
      <c r="E54" s="45" t="s">
        <v>109</v>
      </c>
      <c r="G54" s="89">
        <v>75</v>
      </c>
      <c r="H54" s="45" t="s">
        <v>267</v>
      </c>
    </row>
    <row r="55" spans="1:8" ht="12.75">
      <c r="A55" s="93">
        <v>2002</v>
      </c>
      <c r="C55" s="91">
        <v>802.15</v>
      </c>
      <c r="D55" s="45" t="s">
        <v>163</v>
      </c>
      <c r="E55" s="45" t="s">
        <v>109</v>
      </c>
      <c r="F55" s="89" t="s">
        <v>17</v>
      </c>
      <c r="G55" s="89">
        <v>75</v>
      </c>
      <c r="H55" s="146" t="s">
        <v>273</v>
      </c>
    </row>
    <row r="56" spans="2:8" ht="12.75">
      <c r="B56" s="45" t="s">
        <v>33</v>
      </c>
      <c r="C56" s="91">
        <v>802.17</v>
      </c>
      <c r="D56" s="45" t="s">
        <v>164</v>
      </c>
      <c r="E56" s="45" t="s">
        <v>109</v>
      </c>
      <c r="G56" s="89">
        <v>80</v>
      </c>
      <c r="H56" s="45" t="s">
        <v>258</v>
      </c>
    </row>
    <row r="57" spans="2:8" ht="12.75">
      <c r="B57" s="45" t="s">
        <v>11</v>
      </c>
      <c r="C57" s="91">
        <v>802.11</v>
      </c>
      <c r="D57" s="45" t="s">
        <v>239</v>
      </c>
      <c r="E57" s="45" t="s">
        <v>66</v>
      </c>
      <c r="G57" s="89">
        <v>40</v>
      </c>
      <c r="H57" s="146" t="s">
        <v>307</v>
      </c>
    </row>
    <row r="58" spans="3:8" ht="12.75">
      <c r="C58" s="91">
        <v>802.15</v>
      </c>
      <c r="D58" s="45" t="s">
        <v>154</v>
      </c>
      <c r="E58" s="45" t="s">
        <v>66</v>
      </c>
      <c r="G58" s="89">
        <v>60</v>
      </c>
      <c r="H58" s="45" t="s">
        <v>266</v>
      </c>
    </row>
    <row r="59" spans="3:8" ht="12.75">
      <c r="C59" s="91">
        <v>802.15</v>
      </c>
      <c r="D59" s="45" t="s">
        <v>155</v>
      </c>
      <c r="E59" s="45" t="s">
        <v>67</v>
      </c>
      <c r="G59" s="89">
        <v>16</v>
      </c>
      <c r="H59" s="45" t="s">
        <v>250</v>
      </c>
    </row>
    <row r="60" spans="2:8" ht="12.75">
      <c r="B60" s="152" t="s">
        <v>312</v>
      </c>
      <c r="C60" s="146">
        <v>802.16</v>
      </c>
      <c r="D60" s="146" t="s">
        <v>296</v>
      </c>
      <c r="E60" s="146" t="s">
        <v>67</v>
      </c>
      <c r="F60" s="146"/>
      <c r="G60" s="147">
        <v>10</v>
      </c>
      <c r="H60" s="146" t="s">
        <v>306</v>
      </c>
    </row>
    <row r="61" spans="2:8" ht="12.75">
      <c r="B61" s="146"/>
      <c r="C61" s="146" t="s">
        <v>286</v>
      </c>
      <c r="D61" s="146" t="s">
        <v>285</v>
      </c>
      <c r="E61" s="146" t="s">
        <v>67</v>
      </c>
      <c r="F61" s="146"/>
      <c r="G61" s="147">
        <v>20</v>
      </c>
      <c r="H61" s="146" t="s">
        <v>308</v>
      </c>
    </row>
    <row r="62" spans="2:8" ht="12.75">
      <c r="B62" s="45" t="s">
        <v>59</v>
      </c>
      <c r="C62" s="91" t="s">
        <v>189</v>
      </c>
      <c r="D62" s="45" t="s">
        <v>153</v>
      </c>
      <c r="E62" s="45" t="s">
        <v>194</v>
      </c>
      <c r="G62" s="89">
        <v>12</v>
      </c>
      <c r="H62" s="45" t="s">
        <v>300</v>
      </c>
    </row>
    <row r="63" spans="3:8" ht="12.75">
      <c r="C63" s="131">
        <v>802.1</v>
      </c>
      <c r="D63" s="44" t="s">
        <v>150</v>
      </c>
      <c r="E63" s="44" t="s">
        <v>294</v>
      </c>
      <c r="F63" s="122"/>
      <c r="G63" s="122">
        <v>50</v>
      </c>
      <c r="H63" s="44" t="s">
        <v>234</v>
      </c>
    </row>
    <row r="64" spans="3:8" ht="12.75">
      <c r="C64" s="131">
        <v>802.3</v>
      </c>
      <c r="D64" s="44" t="s">
        <v>219</v>
      </c>
      <c r="E64" s="44" t="s">
        <v>193</v>
      </c>
      <c r="F64" s="122"/>
      <c r="G64" s="122">
        <v>50</v>
      </c>
      <c r="H64" s="44" t="s">
        <v>268</v>
      </c>
    </row>
    <row r="65" spans="3:8" ht="12.75">
      <c r="C65" s="131">
        <v>802.3</v>
      </c>
      <c r="D65" s="44" t="s">
        <v>170</v>
      </c>
      <c r="E65" s="44" t="s">
        <v>110</v>
      </c>
      <c r="F65" s="122"/>
      <c r="G65" s="122">
        <v>75</v>
      </c>
      <c r="H65" s="44" t="s">
        <v>269</v>
      </c>
    </row>
    <row r="66" spans="2:8" ht="12.75">
      <c r="B66" s="45" t="s">
        <v>17</v>
      </c>
      <c r="C66" s="131">
        <v>802.3</v>
      </c>
      <c r="D66" s="44" t="s">
        <v>171</v>
      </c>
      <c r="E66" s="44" t="s">
        <v>110</v>
      </c>
      <c r="F66" s="122"/>
      <c r="G66" s="122">
        <v>50</v>
      </c>
      <c r="H66" s="44" t="s">
        <v>270</v>
      </c>
    </row>
    <row r="67" spans="3:8" ht="12.75">
      <c r="C67" s="131">
        <v>802.3</v>
      </c>
      <c r="D67" s="44" t="s">
        <v>172</v>
      </c>
      <c r="E67" s="44" t="s">
        <v>110</v>
      </c>
      <c r="F67" s="122"/>
      <c r="G67" s="122">
        <v>75</v>
      </c>
      <c r="H67" s="44" t="s">
        <v>271</v>
      </c>
    </row>
    <row r="68" spans="3:8" ht="12.75">
      <c r="C68" s="131">
        <v>802.3</v>
      </c>
      <c r="D68" s="44" t="s">
        <v>165</v>
      </c>
      <c r="E68" s="44" t="s">
        <v>67</v>
      </c>
      <c r="F68" s="122"/>
      <c r="G68" s="122">
        <v>25</v>
      </c>
      <c r="H68" s="44" t="s">
        <v>272</v>
      </c>
    </row>
    <row r="69" spans="3:8" ht="12.75">
      <c r="C69" s="91">
        <v>802.16</v>
      </c>
      <c r="D69" s="45" t="s">
        <v>238</v>
      </c>
      <c r="E69" s="45" t="s">
        <v>192</v>
      </c>
      <c r="G69" s="89">
        <v>75</v>
      </c>
      <c r="H69" s="45" t="s">
        <v>261</v>
      </c>
    </row>
    <row r="70" spans="3:8" ht="12.75">
      <c r="C70" s="91">
        <v>802.16</v>
      </c>
      <c r="D70" s="45" t="s">
        <v>295</v>
      </c>
      <c r="E70" s="45" t="s">
        <v>67</v>
      </c>
      <c r="G70" s="89">
        <v>16</v>
      </c>
      <c r="H70" s="45" t="s">
        <v>262</v>
      </c>
    </row>
    <row r="71" spans="2:8" ht="12.75">
      <c r="B71" s="45" t="s">
        <v>124</v>
      </c>
      <c r="C71" s="91">
        <v>802.11</v>
      </c>
      <c r="D71" s="45" t="s">
        <v>158</v>
      </c>
      <c r="E71" s="45" t="s">
        <v>109</v>
      </c>
      <c r="G71" s="89">
        <v>75</v>
      </c>
      <c r="H71" s="45" t="s">
        <v>257</v>
      </c>
    </row>
    <row r="72" spans="3:8" ht="12.75">
      <c r="C72" s="91">
        <v>802.15</v>
      </c>
      <c r="D72" s="45" t="s">
        <v>160</v>
      </c>
      <c r="E72" s="45" t="s">
        <v>66</v>
      </c>
      <c r="G72" s="89">
        <v>40</v>
      </c>
      <c r="H72" s="45" t="s">
        <v>249</v>
      </c>
    </row>
    <row r="73" spans="3:8" ht="12.75">
      <c r="C73" s="91" t="s">
        <v>200</v>
      </c>
      <c r="D73" s="45" t="s">
        <v>201</v>
      </c>
      <c r="E73" s="45" t="s">
        <v>66</v>
      </c>
      <c r="G73" s="89">
        <v>20</v>
      </c>
      <c r="H73" s="45" t="s">
        <v>251</v>
      </c>
    </row>
    <row r="74" spans="2:8" ht="12.75">
      <c r="B74" s="45" t="s">
        <v>227</v>
      </c>
      <c r="C74" s="91" t="s">
        <v>224</v>
      </c>
      <c r="D74" s="45" t="s">
        <v>159</v>
      </c>
      <c r="E74" s="45" t="s">
        <v>109</v>
      </c>
      <c r="G74" s="89">
        <v>75</v>
      </c>
      <c r="H74" s="45" t="s">
        <v>267</v>
      </c>
    </row>
    <row r="75" spans="2:8" ht="12.75">
      <c r="B75" s="45" t="s">
        <v>25</v>
      </c>
      <c r="C75" s="91" t="s">
        <v>168</v>
      </c>
      <c r="D75" s="45" t="s">
        <v>167</v>
      </c>
      <c r="E75" s="45" t="s">
        <v>66</v>
      </c>
      <c r="G75" s="89">
        <v>75</v>
      </c>
      <c r="H75" s="45" t="s">
        <v>273</v>
      </c>
    </row>
    <row r="76" spans="2:8" ht="12.75">
      <c r="B76" s="45" t="s">
        <v>12</v>
      </c>
      <c r="C76" s="91">
        <v>802.15</v>
      </c>
      <c r="D76" s="45" t="s">
        <v>163</v>
      </c>
      <c r="E76" s="45" t="s">
        <v>66</v>
      </c>
      <c r="G76" s="89">
        <v>75</v>
      </c>
      <c r="H76" s="45" t="s">
        <v>273</v>
      </c>
    </row>
    <row r="77" spans="2:8" ht="12.75">
      <c r="B77" s="45" t="s">
        <v>14</v>
      </c>
      <c r="C77" s="91">
        <v>802.11</v>
      </c>
      <c r="D77" s="45" t="s">
        <v>233</v>
      </c>
      <c r="E77" s="45" t="s">
        <v>109</v>
      </c>
      <c r="G77" s="89">
        <v>240</v>
      </c>
      <c r="H77" s="45" t="s">
        <v>255</v>
      </c>
    </row>
    <row r="78" spans="2:8" ht="12.75">
      <c r="B78" s="45" t="s">
        <v>302</v>
      </c>
      <c r="C78" s="91">
        <v>802.17</v>
      </c>
      <c r="D78" s="45" t="s">
        <v>173</v>
      </c>
      <c r="E78" s="45" t="s">
        <v>66</v>
      </c>
      <c r="G78" s="89">
        <v>40</v>
      </c>
      <c r="H78" s="45" t="s">
        <v>259</v>
      </c>
    </row>
    <row r="79" spans="3:8" ht="12.75">
      <c r="C79" s="91">
        <v>802.17</v>
      </c>
      <c r="D79" s="45" t="s">
        <v>174</v>
      </c>
      <c r="E79" s="45" t="s">
        <v>66</v>
      </c>
      <c r="G79" s="89">
        <v>40</v>
      </c>
      <c r="H79" s="45" t="s">
        <v>293</v>
      </c>
    </row>
    <row r="80" spans="2:8" ht="12.75">
      <c r="B80" s="45" t="s">
        <v>17</v>
      </c>
      <c r="C80" s="91">
        <v>802.17</v>
      </c>
      <c r="D80" s="45" t="s">
        <v>175</v>
      </c>
      <c r="E80" s="45" t="s">
        <v>67</v>
      </c>
      <c r="G80" s="89">
        <v>16</v>
      </c>
      <c r="H80" s="45" t="s">
        <v>260</v>
      </c>
    </row>
    <row r="81" spans="2:8" ht="12.75">
      <c r="B81" s="44" t="s">
        <v>58</v>
      </c>
      <c r="C81" s="131" t="s">
        <v>309</v>
      </c>
      <c r="D81" s="44" t="s">
        <v>195</v>
      </c>
      <c r="E81" s="44" t="s">
        <v>110</v>
      </c>
      <c r="F81" s="122"/>
      <c r="G81" s="122">
        <v>450</v>
      </c>
      <c r="H81" s="44" t="s">
        <v>195</v>
      </c>
    </row>
    <row r="82" spans="2:8" ht="12.75">
      <c r="B82" s="44" t="s">
        <v>298</v>
      </c>
      <c r="C82" s="131" t="s">
        <v>278</v>
      </c>
      <c r="D82" s="44" t="s">
        <v>299</v>
      </c>
      <c r="E82" s="45" t="s">
        <v>192</v>
      </c>
      <c r="G82" s="89">
        <v>75</v>
      </c>
      <c r="H82" s="45" t="s">
        <v>261</v>
      </c>
    </row>
    <row r="83" spans="2:8" ht="12.75">
      <c r="B83" s="44" t="s">
        <v>58</v>
      </c>
      <c r="C83" s="131" t="s">
        <v>278</v>
      </c>
      <c r="D83" s="44" t="s">
        <v>281</v>
      </c>
      <c r="E83" s="44" t="s">
        <v>263</v>
      </c>
      <c r="F83" s="122"/>
      <c r="G83" s="122">
        <v>300</v>
      </c>
      <c r="H83" s="44" t="s">
        <v>264</v>
      </c>
    </row>
    <row r="84" spans="2:8" ht="12.75">
      <c r="B84" s="45" t="s">
        <v>22</v>
      </c>
      <c r="C84" s="91" t="s">
        <v>224</v>
      </c>
      <c r="D84" s="45" t="s">
        <v>157</v>
      </c>
      <c r="E84" s="45" t="s">
        <v>109</v>
      </c>
      <c r="G84" s="89">
        <v>160</v>
      </c>
      <c r="H84" s="45" t="s">
        <v>256</v>
      </c>
    </row>
    <row r="85" spans="3:8" ht="12.75">
      <c r="C85" s="91" t="s">
        <v>224</v>
      </c>
      <c r="D85" s="45" t="s">
        <v>159</v>
      </c>
      <c r="E85" s="45" t="s">
        <v>109</v>
      </c>
      <c r="G85" s="89">
        <v>75</v>
      </c>
      <c r="H85" s="45" t="s">
        <v>267</v>
      </c>
    </row>
    <row r="86" spans="2:8" ht="12.75">
      <c r="B86" s="44" t="s">
        <v>10</v>
      </c>
      <c r="C86" s="131" t="s">
        <v>278</v>
      </c>
      <c r="D86" s="44" t="s">
        <v>282</v>
      </c>
      <c r="E86" s="44" t="s">
        <v>263</v>
      </c>
      <c r="F86" s="122"/>
      <c r="G86" s="122">
        <v>300</v>
      </c>
      <c r="H86" s="44" t="s">
        <v>264</v>
      </c>
    </row>
    <row r="87" spans="2:8" ht="12.75">
      <c r="B87" s="44" t="s">
        <v>10</v>
      </c>
      <c r="C87" s="131" t="s">
        <v>176</v>
      </c>
      <c r="D87" s="44" t="s">
        <v>195</v>
      </c>
      <c r="E87" s="44" t="s">
        <v>110</v>
      </c>
      <c r="F87" s="122"/>
      <c r="G87" s="122">
        <v>450</v>
      </c>
      <c r="H87" s="44" t="s">
        <v>195</v>
      </c>
    </row>
    <row r="88" ht="12.75">
      <c r="H88" s="45"/>
    </row>
    <row r="89" ht="12.75">
      <c r="H89" s="45"/>
    </row>
    <row r="91" ht="12.75">
      <c r="H91" s="45"/>
    </row>
    <row r="92" spans="7:8" ht="12.75">
      <c r="G92" s="122" t="s">
        <v>18</v>
      </c>
      <c r="H92" s="44" t="s">
        <v>19</v>
      </c>
    </row>
    <row r="93" spans="1:8" ht="12.75">
      <c r="A93" s="123" t="s">
        <v>15</v>
      </c>
      <c r="B93" s="125" t="s">
        <v>1</v>
      </c>
      <c r="C93" s="124" t="s">
        <v>141</v>
      </c>
      <c r="D93" s="125" t="s">
        <v>140</v>
      </c>
      <c r="E93" s="123" t="s">
        <v>2</v>
      </c>
      <c r="F93" s="126" t="s">
        <v>65</v>
      </c>
      <c r="G93" s="126" t="s">
        <v>20</v>
      </c>
      <c r="H93" s="125" t="s">
        <v>3</v>
      </c>
    </row>
    <row r="94" spans="1:8" ht="12.75">
      <c r="A94" s="123"/>
      <c r="B94" s="125"/>
      <c r="C94" s="124"/>
      <c r="D94" s="125"/>
      <c r="E94" s="123"/>
      <c r="F94" s="126"/>
      <c r="G94" s="126"/>
      <c r="H94" s="45"/>
    </row>
    <row r="95" spans="1:8" ht="12.75">
      <c r="A95" s="90" t="s">
        <v>29</v>
      </c>
      <c r="B95" s="45" t="s">
        <v>24</v>
      </c>
      <c r="C95" s="91">
        <v>802.11</v>
      </c>
      <c r="D95" s="45" t="s">
        <v>158</v>
      </c>
      <c r="E95" s="45" t="s">
        <v>109</v>
      </c>
      <c r="G95" s="89">
        <v>75</v>
      </c>
      <c r="H95" s="45" t="s">
        <v>257</v>
      </c>
    </row>
    <row r="96" spans="1:8" ht="12.75">
      <c r="A96" s="127">
        <v>37573</v>
      </c>
      <c r="C96" s="91">
        <v>802.11</v>
      </c>
      <c r="D96" s="45" t="s">
        <v>157</v>
      </c>
      <c r="E96" s="45" t="s">
        <v>109</v>
      </c>
      <c r="G96" s="89">
        <v>160</v>
      </c>
      <c r="H96" s="45" t="s">
        <v>256</v>
      </c>
    </row>
    <row r="97" spans="1:8" ht="12.75">
      <c r="A97" s="93">
        <v>2002</v>
      </c>
      <c r="C97" s="91">
        <v>802.11</v>
      </c>
      <c r="D97" s="45" t="s">
        <v>156</v>
      </c>
      <c r="E97" s="45" t="s">
        <v>109</v>
      </c>
      <c r="G97" s="89">
        <v>240</v>
      </c>
      <c r="H97" s="45" t="s">
        <v>255</v>
      </c>
    </row>
    <row r="98" spans="1:8" ht="12.75">
      <c r="A98" s="45"/>
      <c r="C98" s="91">
        <v>802.15</v>
      </c>
      <c r="D98" s="45" t="s">
        <v>154</v>
      </c>
      <c r="E98" s="45" t="s">
        <v>66</v>
      </c>
      <c r="G98" s="89">
        <v>60</v>
      </c>
      <c r="H98" s="45" t="s">
        <v>266</v>
      </c>
    </row>
    <row r="99" spans="1:8" ht="12.75">
      <c r="A99" s="45"/>
      <c r="C99" s="91">
        <v>802.15</v>
      </c>
      <c r="D99" s="45" t="s">
        <v>160</v>
      </c>
      <c r="E99" s="45" t="s">
        <v>66</v>
      </c>
      <c r="G99" s="89">
        <v>40</v>
      </c>
      <c r="H99" s="45" t="s">
        <v>249</v>
      </c>
    </row>
    <row r="100" spans="3:8" ht="12.75">
      <c r="C100" s="91">
        <v>802.15</v>
      </c>
      <c r="D100" s="45" t="s">
        <v>155</v>
      </c>
      <c r="E100" s="45" t="s">
        <v>67</v>
      </c>
      <c r="G100" s="89">
        <v>16</v>
      </c>
      <c r="H100" s="45" t="s">
        <v>250</v>
      </c>
    </row>
    <row r="102" spans="2:8" ht="12.75">
      <c r="B102" s="45" t="s">
        <v>6</v>
      </c>
      <c r="C102" s="131">
        <v>802.1</v>
      </c>
      <c r="D102" s="44" t="s">
        <v>177</v>
      </c>
      <c r="E102" s="44" t="s">
        <v>109</v>
      </c>
      <c r="F102" s="122"/>
      <c r="G102" s="122">
        <v>100</v>
      </c>
      <c r="H102" s="44" t="s">
        <v>195</v>
      </c>
    </row>
    <row r="103" spans="2:8" ht="12.75">
      <c r="B103" s="152" t="s">
        <v>312</v>
      </c>
      <c r="C103" s="146">
        <v>802.16</v>
      </c>
      <c r="D103" s="146" t="s">
        <v>296</v>
      </c>
      <c r="E103" s="146" t="s">
        <v>67</v>
      </c>
      <c r="F103" s="146"/>
      <c r="G103" s="147">
        <v>10</v>
      </c>
      <c r="H103" s="146" t="s">
        <v>306</v>
      </c>
    </row>
    <row r="104" spans="2:8" ht="12.75">
      <c r="B104" s="45" t="s">
        <v>17</v>
      </c>
      <c r="C104" s="146" t="s">
        <v>286</v>
      </c>
      <c r="D104" s="146" t="s">
        <v>285</v>
      </c>
      <c r="E104" s="146" t="s">
        <v>67</v>
      </c>
      <c r="F104" s="146"/>
      <c r="G104" s="147">
        <v>20</v>
      </c>
      <c r="H104" s="146" t="s">
        <v>308</v>
      </c>
    </row>
    <row r="105" spans="2:8" ht="12.75">
      <c r="B105" s="45" t="s">
        <v>59</v>
      </c>
      <c r="C105" s="91" t="s">
        <v>189</v>
      </c>
      <c r="D105" s="45" t="s">
        <v>153</v>
      </c>
      <c r="E105" s="45" t="s">
        <v>194</v>
      </c>
      <c r="G105" s="89">
        <v>12</v>
      </c>
      <c r="H105" s="45" t="s">
        <v>300</v>
      </c>
    </row>
    <row r="106" spans="3:8" ht="12.75">
      <c r="C106" s="131">
        <v>802.1</v>
      </c>
      <c r="D106" s="44" t="s">
        <v>150</v>
      </c>
      <c r="E106" s="44" t="s">
        <v>294</v>
      </c>
      <c r="F106" s="122"/>
      <c r="G106" s="122">
        <v>50</v>
      </c>
      <c r="H106" s="44" t="s">
        <v>234</v>
      </c>
    </row>
    <row r="107" spans="3:8" ht="12.75">
      <c r="C107" s="131">
        <v>802.3</v>
      </c>
      <c r="D107" s="44" t="s">
        <v>219</v>
      </c>
      <c r="E107" s="44" t="s">
        <v>193</v>
      </c>
      <c r="F107" s="122"/>
      <c r="G107" s="122">
        <v>50</v>
      </c>
      <c r="H107" s="44" t="s">
        <v>268</v>
      </c>
    </row>
    <row r="108" spans="3:8" ht="12.75">
      <c r="C108" s="131">
        <v>802.3</v>
      </c>
      <c r="D108" s="44" t="s">
        <v>170</v>
      </c>
      <c r="E108" s="44" t="s">
        <v>110</v>
      </c>
      <c r="F108" s="122"/>
      <c r="G108" s="122">
        <v>75</v>
      </c>
      <c r="H108" s="44" t="s">
        <v>269</v>
      </c>
    </row>
    <row r="109" spans="3:8" ht="12.75">
      <c r="C109" s="131">
        <v>802.3</v>
      </c>
      <c r="D109" s="44" t="s">
        <v>171</v>
      </c>
      <c r="E109" s="44" t="s">
        <v>110</v>
      </c>
      <c r="F109" s="122"/>
      <c r="G109" s="122">
        <v>50</v>
      </c>
      <c r="H109" s="44" t="s">
        <v>270</v>
      </c>
    </row>
    <row r="110" spans="3:8" ht="12.75">
      <c r="C110" s="131">
        <v>802.3</v>
      </c>
      <c r="D110" s="44" t="s">
        <v>172</v>
      </c>
      <c r="E110" s="44" t="s">
        <v>110</v>
      </c>
      <c r="F110" s="122"/>
      <c r="G110" s="122">
        <v>75</v>
      </c>
      <c r="H110" s="44" t="s">
        <v>271</v>
      </c>
    </row>
    <row r="111" spans="3:8" ht="12.75">
      <c r="C111" s="131">
        <v>802.3</v>
      </c>
      <c r="D111" s="44" t="s">
        <v>165</v>
      </c>
      <c r="E111" s="44" t="s">
        <v>67</v>
      </c>
      <c r="F111" s="122"/>
      <c r="G111" s="122">
        <v>25</v>
      </c>
      <c r="H111" s="44" t="s">
        <v>272</v>
      </c>
    </row>
    <row r="112" spans="3:8" ht="12.75">
      <c r="C112" s="91">
        <v>802.16</v>
      </c>
      <c r="D112" s="45" t="s">
        <v>238</v>
      </c>
      <c r="E112" s="45" t="s">
        <v>192</v>
      </c>
      <c r="G112" s="89">
        <v>75</v>
      </c>
      <c r="H112" s="45" t="s">
        <v>261</v>
      </c>
    </row>
    <row r="113" spans="3:8" ht="12.75">
      <c r="C113" s="91">
        <v>802.16</v>
      </c>
      <c r="D113" s="45" t="s">
        <v>295</v>
      </c>
      <c r="E113" s="45" t="s">
        <v>67</v>
      </c>
      <c r="G113" s="89">
        <v>16</v>
      </c>
      <c r="H113" s="45" t="s">
        <v>262</v>
      </c>
    </row>
    <row r="114" spans="3:8" ht="12.75">
      <c r="C114" s="91" t="s">
        <v>200</v>
      </c>
      <c r="D114" s="45" t="s">
        <v>201</v>
      </c>
      <c r="E114" s="45" t="s">
        <v>66</v>
      </c>
      <c r="G114" s="89">
        <v>20</v>
      </c>
      <c r="H114" s="45" t="s">
        <v>251</v>
      </c>
    </row>
    <row r="115" spans="2:8" ht="12.75">
      <c r="B115" s="45" t="s">
        <v>303</v>
      </c>
      <c r="C115" s="91">
        <v>802.17</v>
      </c>
      <c r="D115" s="45" t="s">
        <v>173</v>
      </c>
      <c r="E115" s="45" t="s">
        <v>66</v>
      </c>
      <c r="G115" s="89">
        <v>40</v>
      </c>
      <c r="H115" s="45" t="s">
        <v>259</v>
      </c>
    </row>
    <row r="116" spans="3:8" ht="12.75">
      <c r="C116" s="91">
        <v>802.17</v>
      </c>
      <c r="D116" s="45" t="s">
        <v>174</v>
      </c>
      <c r="E116" s="45" t="s">
        <v>66</v>
      </c>
      <c r="G116" s="89">
        <v>40</v>
      </c>
      <c r="H116" s="45" t="s">
        <v>293</v>
      </c>
    </row>
    <row r="117" spans="3:8" ht="12.75">
      <c r="C117" s="91">
        <v>802.17</v>
      </c>
      <c r="D117" s="45" t="s">
        <v>175</v>
      </c>
      <c r="E117" s="45" t="s">
        <v>67</v>
      </c>
      <c r="G117" s="89">
        <v>16</v>
      </c>
      <c r="H117" s="45" t="s">
        <v>260</v>
      </c>
    </row>
    <row r="118" spans="2:8" ht="12.75">
      <c r="B118" s="45" t="s">
        <v>25</v>
      </c>
      <c r="C118" s="91">
        <v>802.11</v>
      </c>
      <c r="D118" s="45" t="s">
        <v>274</v>
      </c>
      <c r="E118" s="45" t="s">
        <v>109</v>
      </c>
      <c r="G118" s="89">
        <v>480</v>
      </c>
      <c r="H118" s="45" t="s">
        <v>252</v>
      </c>
    </row>
    <row r="119" spans="2:8" ht="12.75">
      <c r="B119" s="45" t="s">
        <v>17</v>
      </c>
      <c r="C119" s="91">
        <v>802.15</v>
      </c>
      <c r="D119" s="45" t="s">
        <v>275</v>
      </c>
      <c r="E119" s="45" t="s">
        <v>109</v>
      </c>
      <c r="G119" s="89">
        <v>150</v>
      </c>
      <c r="H119" s="45" t="s">
        <v>253</v>
      </c>
    </row>
    <row r="120" spans="2:8" ht="12.75">
      <c r="B120" s="45" t="s">
        <v>26</v>
      </c>
      <c r="C120" s="91" t="s">
        <v>191</v>
      </c>
      <c r="D120" s="45" t="s">
        <v>228</v>
      </c>
      <c r="E120" s="45" t="s">
        <v>66</v>
      </c>
      <c r="G120" s="89">
        <v>60</v>
      </c>
      <c r="H120" s="45" t="s">
        <v>266</v>
      </c>
    </row>
    <row r="121" spans="2:8" ht="12.75">
      <c r="B121" s="45" t="s">
        <v>12</v>
      </c>
      <c r="C121" s="45"/>
      <c r="F121" s="45"/>
      <c r="G121" s="45"/>
      <c r="H121" s="45"/>
    </row>
    <row r="122" spans="3:8" ht="12.75">
      <c r="C122" s="91">
        <v>802.11</v>
      </c>
      <c r="D122" s="45" t="s">
        <v>157</v>
      </c>
      <c r="E122" s="45" t="s">
        <v>109</v>
      </c>
      <c r="G122" s="89">
        <v>160</v>
      </c>
      <c r="H122" s="45" t="s">
        <v>256</v>
      </c>
    </row>
    <row r="123" spans="3:8" ht="12.75">
      <c r="C123" s="91">
        <v>802.11</v>
      </c>
      <c r="D123" s="45" t="s">
        <v>156</v>
      </c>
      <c r="E123" s="45" t="s">
        <v>109</v>
      </c>
      <c r="G123" s="89">
        <v>240</v>
      </c>
      <c r="H123" s="45" t="s">
        <v>255</v>
      </c>
    </row>
    <row r="124" spans="3:8" ht="12.75">
      <c r="C124" s="91">
        <v>802.11</v>
      </c>
      <c r="D124" s="45" t="s">
        <v>166</v>
      </c>
      <c r="E124" s="45" t="s">
        <v>66</v>
      </c>
      <c r="G124" s="89">
        <v>75</v>
      </c>
      <c r="H124" s="45" t="s">
        <v>267</v>
      </c>
    </row>
    <row r="125" spans="3:8" ht="12.75">
      <c r="C125" s="91">
        <v>802.15</v>
      </c>
      <c r="D125" s="45" t="s">
        <v>163</v>
      </c>
      <c r="E125" s="45" t="s">
        <v>66</v>
      </c>
      <c r="G125" s="89">
        <v>75</v>
      </c>
      <c r="H125" s="45" t="s">
        <v>273</v>
      </c>
    </row>
    <row r="126" spans="3:8" ht="12.75">
      <c r="C126" s="91">
        <v>802.15</v>
      </c>
      <c r="D126" s="45" t="s">
        <v>160</v>
      </c>
      <c r="E126" s="45" t="s">
        <v>66</v>
      </c>
      <c r="G126" s="89">
        <v>40</v>
      </c>
      <c r="H126" s="146" t="s">
        <v>249</v>
      </c>
    </row>
    <row r="127" spans="2:8" ht="12.75">
      <c r="B127" s="45" t="s">
        <v>17</v>
      </c>
      <c r="C127" s="91">
        <v>802.15</v>
      </c>
      <c r="D127" s="45" t="s">
        <v>155</v>
      </c>
      <c r="E127" s="45" t="s">
        <v>67</v>
      </c>
      <c r="G127" s="89">
        <v>16</v>
      </c>
      <c r="H127" s="45" t="s">
        <v>250</v>
      </c>
    </row>
    <row r="128" spans="2:8" ht="12.75">
      <c r="B128" s="45" t="s">
        <v>27</v>
      </c>
      <c r="C128" s="91">
        <v>802.11</v>
      </c>
      <c r="D128" s="45" t="s">
        <v>169</v>
      </c>
      <c r="E128" s="45" t="s">
        <v>109</v>
      </c>
      <c r="G128" s="89">
        <v>75</v>
      </c>
      <c r="H128" s="46" t="s">
        <v>257</v>
      </c>
    </row>
    <row r="129" spans="3:8" ht="12.75">
      <c r="C129" s="91">
        <v>802.15</v>
      </c>
      <c r="D129" s="45" t="s">
        <v>154</v>
      </c>
      <c r="E129" s="45" t="s">
        <v>66</v>
      </c>
      <c r="G129" s="89">
        <v>60</v>
      </c>
      <c r="H129" s="45" t="s">
        <v>266</v>
      </c>
    </row>
    <row r="130" spans="2:8" ht="12.75">
      <c r="B130" s="45" t="s">
        <v>13</v>
      </c>
      <c r="C130" s="91">
        <v>802</v>
      </c>
      <c r="D130" s="45" t="s">
        <v>178</v>
      </c>
      <c r="E130" s="45" t="s">
        <v>64</v>
      </c>
      <c r="G130" s="89" t="s">
        <v>114</v>
      </c>
      <c r="H130" s="45" t="s">
        <v>301</v>
      </c>
    </row>
    <row r="131" ht="12.75">
      <c r="H131" s="45"/>
    </row>
    <row r="132" ht="12.75">
      <c r="H132" s="45"/>
    </row>
    <row r="133" ht="12.75">
      <c r="H133" s="45"/>
    </row>
    <row r="135" ht="12.75">
      <c r="H135" s="45"/>
    </row>
    <row r="136" spans="7:8" ht="12.75">
      <c r="G136" s="122" t="s">
        <v>18</v>
      </c>
      <c r="H136" s="44" t="s">
        <v>19</v>
      </c>
    </row>
    <row r="137" spans="1:8" ht="12.75">
      <c r="A137" s="123" t="s">
        <v>15</v>
      </c>
      <c r="B137" s="125" t="s">
        <v>1</v>
      </c>
      <c r="C137" s="124" t="s">
        <v>141</v>
      </c>
      <c r="D137" s="125" t="s">
        <v>140</v>
      </c>
      <c r="E137" s="123" t="s">
        <v>2</v>
      </c>
      <c r="F137" s="126" t="s">
        <v>65</v>
      </c>
      <c r="G137" s="126" t="s">
        <v>20</v>
      </c>
      <c r="H137" s="125" t="s">
        <v>3</v>
      </c>
    </row>
    <row r="138" spans="1:8" ht="12.75">
      <c r="A138" s="123"/>
      <c r="B138" s="125"/>
      <c r="C138" s="124"/>
      <c r="D138" s="125"/>
      <c r="E138" s="123"/>
      <c r="F138" s="126"/>
      <c r="G138" s="126"/>
      <c r="H138" s="45"/>
    </row>
    <row r="139" spans="1:8" ht="12.75">
      <c r="A139" s="90" t="s">
        <v>30</v>
      </c>
      <c r="B139" s="45" t="s">
        <v>31</v>
      </c>
      <c r="C139" s="91">
        <v>802.11</v>
      </c>
      <c r="D139" s="45" t="s">
        <v>179</v>
      </c>
      <c r="E139" s="45" t="s">
        <v>67</v>
      </c>
      <c r="G139" s="89">
        <v>16</v>
      </c>
      <c r="H139" s="45" t="s">
        <v>262</v>
      </c>
    </row>
    <row r="140" spans="1:8" ht="12.75">
      <c r="A140" s="127">
        <v>37574</v>
      </c>
      <c r="C140" s="91">
        <v>802.15</v>
      </c>
      <c r="D140" s="45" t="s">
        <v>147</v>
      </c>
      <c r="E140" s="45" t="s">
        <v>67</v>
      </c>
      <c r="G140" s="89">
        <v>16</v>
      </c>
      <c r="H140" s="45" t="s">
        <v>250</v>
      </c>
    </row>
    <row r="141" spans="1:8" ht="12.75">
      <c r="A141" s="93">
        <v>2002</v>
      </c>
      <c r="B141" s="45" t="s">
        <v>33</v>
      </c>
      <c r="C141" s="131">
        <v>802.3</v>
      </c>
      <c r="D141" s="44" t="s">
        <v>165</v>
      </c>
      <c r="E141" s="44" t="s">
        <v>67</v>
      </c>
      <c r="F141" s="122"/>
      <c r="G141" s="122">
        <v>25</v>
      </c>
      <c r="H141" s="44" t="s">
        <v>272</v>
      </c>
    </row>
    <row r="142" spans="3:8" ht="12.75">
      <c r="C142" s="131">
        <v>802.3</v>
      </c>
      <c r="D142" s="44" t="s">
        <v>265</v>
      </c>
      <c r="E142" s="44" t="s">
        <v>263</v>
      </c>
      <c r="F142" s="122"/>
      <c r="G142" s="122">
        <v>300</v>
      </c>
      <c r="H142" s="44" t="s">
        <v>264</v>
      </c>
    </row>
    <row r="143" spans="3:8" ht="12.75">
      <c r="C143" s="91">
        <v>802.11</v>
      </c>
      <c r="D143" s="45" t="s">
        <v>157</v>
      </c>
      <c r="E143" s="45" t="s">
        <v>109</v>
      </c>
      <c r="G143" s="89">
        <v>160</v>
      </c>
      <c r="H143" s="45" t="s">
        <v>256</v>
      </c>
    </row>
    <row r="144" spans="3:8" ht="12.75">
      <c r="C144" s="91">
        <v>802.17</v>
      </c>
      <c r="D144" s="45" t="s">
        <v>173</v>
      </c>
      <c r="E144" s="45" t="s">
        <v>66</v>
      </c>
      <c r="G144" s="89">
        <v>40</v>
      </c>
      <c r="H144" s="45" t="s">
        <v>259</v>
      </c>
    </row>
    <row r="145" spans="3:8" ht="12.75">
      <c r="C145" s="91">
        <v>802.17</v>
      </c>
      <c r="D145" s="45" t="s">
        <v>174</v>
      </c>
      <c r="E145" s="45" t="s">
        <v>66</v>
      </c>
      <c r="G145" s="89">
        <v>40</v>
      </c>
      <c r="H145" s="45" t="s">
        <v>293</v>
      </c>
    </row>
    <row r="146" spans="3:8" ht="12.75">
      <c r="C146" s="91">
        <v>802.17</v>
      </c>
      <c r="D146" s="45" t="s">
        <v>175</v>
      </c>
      <c r="E146" s="45" t="s">
        <v>67</v>
      </c>
      <c r="G146" s="89">
        <v>16</v>
      </c>
      <c r="H146" s="45" t="s">
        <v>260</v>
      </c>
    </row>
    <row r="147" spans="2:8" ht="12.75">
      <c r="B147" s="45" t="s">
        <v>108</v>
      </c>
      <c r="C147" s="91">
        <v>802.11</v>
      </c>
      <c r="D147" s="46" t="s">
        <v>239</v>
      </c>
      <c r="E147" s="45" t="s">
        <v>66</v>
      </c>
      <c r="G147" s="147">
        <v>40</v>
      </c>
      <c r="H147" s="146" t="s">
        <v>307</v>
      </c>
    </row>
    <row r="148" spans="2:8" ht="12.75">
      <c r="B148" s="45" t="s">
        <v>11</v>
      </c>
      <c r="C148" s="91">
        <v>802.11</v>
      </c>
      <c r="D148" s="45" t="s">
        <v>156</v>
      </c>
      <c r="E148" s="45" t="s">
        <v>109</v>
      </c>
      <c r="G148" s="89">
        <v>240</v>
      </c>
      <c r="H148" s="46" t="s">
        <v>255</v>
      </c>
    </row>
    <row r="149" spans="3:8" ht="12.75">
      <c r="C149" s="91">
        <v>802.15</v>
      </c>
      <c r="D149" s="45" t="s">
        <v>163</v>
      </c>
      <c r="E149" s="45" t="s">
        <v>109</v>
      </c>
      <c r="G149" s="89">
        <v>75</v>
      </c>
      <c r="H149" s="46" t="s">
        <v>273</v>
      </c>
    </row>
    <row r="150" spans="3:8" ht="12.75">
      <c r="C150" s="91">
        <v>802.15</v>
      </c>
      <c r="D150" s="45" t="s">
        <v>154</v>
      </c>
      <c r="E150" s="45" t="s">
        <v>66</v>
      </c>
      <c r="G150" s="89">
        <v>60</v>
      </c>
      <c r="H150" s="46" t="s">
        <v>266</v>
      </c>
    </row>
    <row r="151" spans="3:8" ht="12.75">
      <c r="C151" s="91">
        <v>802.15</v>
      </c>
      <c r="D151" s="45" t="s">
        <v>155</v>
      </c>
      <c r="E151" s="45" t="s">
        <v>67</v>
      </c>
      <c r="G151" s="89">
        <v>16</v>
      </c>
      <c r="H151" s="46" t="s">
        <v>250</v>
      </c>
    </row>
    <row r="152" spans="3:8" ht="12.75">
      <c r="C152" s="91" t="s">
        <v>200</v>
      </c>
      <c r="D152" s="45" t="s">
        <v>210</v>
      </c>
      <c r="E152" s="45" t="s">
        <v>66</v>
      </c>
      <c r="G152" s="89">
        <v>20</v>
      </c>
      <c r="H152" s="45" t="s">
        <v>251</v>
      </c>
    </row>
    <row r="153" spans="2:8" ht="12.75">
      <c r="B153" s="152" t="s">
        <v>312</v>
      </c>
      <c r="C153" s="146">
        <v>802.16</v>
      </c>
      <c r="D153" s="146" t="s">
        <v>296</v>
      </c>
      <c r="E153" s="146" t="s">
        <v>67</v>
      </c>
      <c r="F153" s="146"/>
      <c r="G153" s="147">
        <v>10</v>
      </c>
      <c r="H153" s="146" t="s">
        <v>306</v>
      </c>
    </row>
    <row r="154" spans="3:8" ht="12.75">
      <c r="C154" s="146" t="s">
        <v>286</v>
      </c>
      <c r="D154" s="146" t="s">
        <v>285</v>
      </c>
      <c r="E154" s="146" t="s">
        <v>67</v>
      </c>
      <c r="F154" s="146"/>
      <c r="G154" s="147">
        <v>20</v>
      </c>
      <c r="H154" s="146" t="s">
        <v>308</v>
      </c>
    </row>
    <row r="155" spans="2:8" ht="12.75">
      <c r="B155" s="45" t="s">
        <v>59</v>
      </c>
      <c r="C155" s="91" t="s">
        <v>189</v>
      </c>
      <c r="D155" s="45" t="s">
        <v>153</v>
      </c>
      <c r="E155" s="45" t="s">
        <v>194</v>
      </c>
      <c r="G155" s="89">
        <v>12</v>
      </c>
      <c r="H155" s="45" t="s">
        <v>300</v>
      </c>
    </row>
    <row r="156" spans="3:8" ht="12.75">
      <c r="C156" s="131">
        <v>802.1</v>
      </c>
      <c r="D156" s="44" t="s">
        <v>150</v>
      </c>
      <c r="E156" s="44" t="s">
        <v>294</v>
      </c>
      <c r="F156" s="122"/>
      <c r="G156" s="122">
        <v>50</v>
      </c>
      <c r="H156" s="44" t="s">
        <v>234</v>
      </c>
    </row>
    <row r="157" spans="3:8" ht="12.75">
      <c r="C157" s="91">
        <v>802.16</v>
      </c>
      <c r="D157" s="45" t="s">
        <v>238</v>
      </c>
      <c r="E157" s="45" t="s">
        <v>192</v>
      </c>
      <c r="G157" s="89">
        <v>75</v>
      </c>
      <c r="H157" s="45" t="s">
        <v>261</v>
      </c>
    </row>
    <row r="158" spans="3:8" ht="12.75">
      <c r="C158" s="91">
        <v>802.16</v>
      </c>
      <c r="D158" s="45" t="s">
        <v>295</v>
      </c>
      <c r="E158" s="45" t="s">
        <v>67</v>
      </c>
      <c r="G158" s="89">
        <v>16</v>
      </c>
      <c r="H158" s="45" t="s">
        <v>262</v>
      </c>
    </row>
    <row r="159" spans="2:8" ht="12.75">
      <c r="B159" s="45" t="s">
        <v>124</v>
      </c>
      <c r="C159" s="91">
        <v>802.11</v>
      </c>
      <c r="D159" s="45" t="s">
        <v>180</v>
      </c>
      <c r="E159" s="45" t="s">
        <v>109</v>
      </c>
      <c r="G159" s="89">
        <v>75</v>
      </c>
      <c r="H159" s="45" t="s">
        <v>267</v>
      </c>
    </row>
    <row r="160" spans="3:8" ht="12.75">
      <c r="C160" s="91">
        <v>802.15</v>
      </c>
      <c r="D160" s="45" t="s">
        <v>160</v>
      </c>
      <c r="E160" s="45" t="s">
        <v>66</v>
      </c>
      <c r="G160" s="89">
        <v>40</v>
      </c>
      <c r="H160" s="45" t="s">
        <v>249</v>
      </c>
    </row>
    <row r="162" spans="2:8" ht="12.75">
      <c r="B162" s="44" t="s">
        <v>4</v>
      </c>
      <c r="C162" s="131">
        <v>802.3</v>
      </c>
      <c r="D162" s="44" t="s">
        <v>181</v>
      </c>
      <c r="E162" s="44" t="s">
        <v>263</v>
      </c>
      <c r="F162" s="122"/>
      <c r="G162" s="122">
        <v>300</v>
      </c>
      <c r="H162" s="44" t="s">
        <v>264</v>
      </c>
    </row>
    <row r="163" spans="2:8" ht="12.75">
      <c r="B163" s="45" t="s">
        <v>14</v>
      </c>
      <c r="C163" s="91">
        <v>802.11</v>
      </c>
      <c r="D163" s="45" t="s">
        <v>158</v>
      </c>
      <c r="E163" s="45" t="s">
        <v>109</v>
      </c>
      <c r="G163" s="89">
        <v>75</v>
      </c>
      <c r="H163" s="45" t="s">
        <v>257</v>
      </c>
    </row>
    <row r="164" spans="2:8" ht="12.75">
      <c r="B164" s="45" t="s">
        <v>302</v>
      </c>
      <c r="C164" s="91">
        <v>802.17</v>
      </c>
      <c r="D164" s="45" t="s">
        <v>182</v>
      </c>
      <c r="E164" s="45" t="s">
        <v>109</v>
      </c>
      <c r="G164" s="89">
        <v>80</v>
      </c>
      <c r="H164" s="45" t="s">
        <v>258</v>
      </c>
    </row>
    <row r="165" spans="2:8" ht="12.75">
      <c r="B165" s="45" t="s">
        <v>9</v>
      </c>
      <c r="C165" s="91">
        <v>802.11</v>
      </c>
      <c r="D165" s="45" t="s">
        <v>157</v>
      </c>
      <c r="E165" s="45" t="s">
        <v>109</v>
      </c>
      <c r="G165" s="89">
        <v>160</v>
      </c>
      <c r="H165" s="45" t="s">
        <v>256</v>
      </c>
    </row>
    <row r="166" spans="2:8" ht="12.75">
      <c r="B166" s="45" t="s">
        <v>22</v>
      </c>
      <c r="C166" s="91">
        <v>802.11</v>
      </c>
      <c r="D166" s="46" t="s">
        <v>169</v>
      </c>
      <c r="E166" s="45" t="s">
        <v>111</v>
      </c>
      <c r="G166" s="89">
        <v>240</v>
      </c>
      <c r="H166" s="45" t="s">
        <v>255</v>
      </c>
    </row>
    <row r="167" spans="2:8" ht="12.75">
      <c r="B167" s="45" t="s">
        <v>297</v>
      </c>
      <c r="C167" s="91">
        <v>802.16</v>
      </c>
      <c r="D167" s="45" t="s">
        <v>185</v>
      </c>
      <c r="E167" s="45" t="s">
        <v>192</v>
      </c>
      <c r="G167" s="89">
        <v>75</v>
      </c>
      <c r="H167" s="45" t="s">
        <v>261</v>
      </c>
    </row>
    <row r="168" spans="3:8" ht="12.75">
      <c r="C168" s="91" t="s">
        <v>200</v>
      </c>
      <c r="D168" s="45" t="s">
        <v>211</v>
      </c>
      <c r="E168" s="45" t="s">
        <v>66</v>
      </c>
      <c r="G168" s="89">
        <v>20</v>
      </c>
      <c r="H168" s="45" t="s">
        <v>251</v>
      </c>
    </row>
    <row r="169" ht="12.75">
      <c r="H169" s="45"/>
    </row>
    <row r="170" spans="1:8" ht="12.75">
      <c r="A170" s="90" t="s">
        <v>32</v>
      </c>
      <c r="B170" s="45" t="s">
        <v>33</v>
      </c>
      <c r="C170" s="91">
        <v>802.11</v>
      </c>
      <c r="D170" s="45" t="s">
        <v>183</v>
      </c>
      <c r="E170" s="45" t="s">
        <v>112</v>
      </c>
      <c r="G170" s="89">
        <v>480</v>
      </c>
      <c r="H170" s="45" t="s">
        <v>252</v>
      </c>
    </row>
    <row r="171" spans="1:8" ht="12.75">
      <c r="A171" s="127">
        <v>37575</v>
      </c>
      <c r="C171" s="91">
        <v>802.15</v>
      </c>
      <c r="D171" s="45" t="s">
        <v>184</v>
      </c>
      <c r="E171" s="45" t="s">
        <v>112</v>
      </c>
      <c r="G171" s="89">
        <v>150</v>
      </c>
      <c r="H171" s="146" t="s">
        <v>310</v>
      </c>
    </row>
    <row r="172" spans="1:8" ht="12.75">
      <c r="A172" s="93">
        <v>2002</v>
      </c>
      <c r="C172" s="91">
        <v>802.16</v>
      </c>
      <c r="D172" s="45" t="s">
        <v>277</v>
      </c>
      <c r="E172" s="45" t="s">
        <v>67</v>
      </c>
      <c r="G172" s="89">
        <v>16</v>
      </c>
      <c r="H172" s="146" t="s">
        <v>251</v>
      </c>
    </row>
    <row r="173" spans="3:8" ht="12.75">
      <c r="C173" s="131">
        <v>802.1</v>
      </c>
      <c r="D173" s="44" t="s">
        <v>150</v>
      </c>
      <c r="E173" s="44" t="s">
        <v>294</v>
      </c>
      <c r="F173" s="122"/>
      <c r="G173" s="122">
        <v>50</v>
      </c>
      <c r="H173" s="44" t="s">
        <v>234</v>
      </c>
    </row>
    <row r="174" spans="2:8" ht="12.75">
      <c r="B174" s="44" t="s">
        <v>4</v>
      </c>
      <c r="C174" s="131" t="s">
        <v>189</v>
      </c>
      <c r="D174" s="145" t="s">
        <v>148</v>
      </c>
      <c r="E174" s="44" t="s">
        <v>215</v>
      </c>
      <c r="F174" s="122"/>
      <c r="G174" s="122">
        <v>88</v>
      </c>
      <c r="H174" s="146" t="s">
        <v>254</v>
      </c>
    </row>
    <row r="175" spans="3:8" ht="12.75">
      <c r="C175" s="45"/>
      <c r="F175" s="45"/>
      <c r="G175" s="45"/>
      <c r="H175" s="45"/>
    </row>
    <row r="176" spans="1:8" ht="12.75">
      <c r="A176" s="90"/>
      <c r="H176" s="45"/>
    </row>
    <row r="177" spans="1:8" ht="12.75">
      <c r="A177" s="90"/>
      <c r="H177" s="45"/>
    </row>
    <row r="178" spans="1:8" ht="12.75">
      <c r="A178" s="90"/>
      <c r="H178" s="45"/>
    </row>
    <row r="179" spans="1:8" ht="12.75">
      <c r="A179" s="90" t="s">
        <v>276</v>
      </c>
      <c r="D179" s="44"/>
      <c r="H179" s="45"/>
    </row>
    <row r="180" spans="1:8" ht="12.75">
      <c r="A180" s="90"/>
      <c r="D180" s="44"/>
      <c r="H180" s="45"/>
    </row>
    <row r="181" spans="1:8" ht="12.75">
      <c r="A181" s="90"/>
      <c r="D181" s="44"/>
      <c r="H181" s="45"/>
    </row>
    <row r="182" spans="1:8" ht="12.75">
      <c r="A182" s="90"/>
      <c r="D182" s="44" t="s">
        <v>83</v>
      </c>
      <c r="H182" s="45"/>
    </row>
    <row r="183" spans="1:8" ht="12.75">
      <c r="A183" s="90">
        <v>802</v>
      </c>
      <c r="B183" s="45" t="s">
        <v>90</v>
      </c>
      <c r="D183" s="44" t="s">
        <v>203</v>
      </c>
      <c r="H183" s="45"/>
    </row>
    <row r="184" spans="1:8" ht="12.75">
      <c r="A184" s="90"/>
      <c r="B184" s="45" t="s">
        <v>91</v>
      </c>
      <c r="D184" s="44" t="s">
        <v>204</v>
      </c>
      <c r="H184" s="45"/>
    </row>
    <row r="185" spans="1:8" ht="12.75">
      <c r="A185" s="90"/>
      <c r="B185" s="45" t="s">
        <v>186</v>
      </c>
      <c r="D185" s="44" t="s">
        <v>92</v>
      </c>
      <c r="H185" s="45"/>
    </row>
    <row r="186" spans="1:8" ht="12.75">
      <c r="A186" s="90"/>
      <c r="B186" s="88"/>
      <c r="C186" s="92"/>
      <c r="D186" s="44"/>
      <c r="H186" s="45"/>
    </row>
    <row r="187" spans="1:8" ht="12.75">
      <c r="A187" s="90"/>
      <c r="B187" s="88"/>
      <c r="C187" s="92"/>
      <c r="D187" s="44" t="s">
        <v>190</v>
      </c>
      <c r="H187" s="45"/>
    </row>
    <row r="188" spans="1:8" ht="12.75">
      <c r="A188" s="90">
        <v>802.1</v>
      </c>
      <c r="D188" s="44" t="s">
        <v>216</v>
      </c>
      <c r="H188" s="45"/>
    </row>
    <row r="189" spans="1:8" ht="12.75">
      <c r="A189" s="45"/>
      <c r="D189" s="44"/>
      <c r="H189" s="45"/>
    </row>
    <row r="190" spans="1:8" ht="12.75">
      <c r="A190" s="90"/>
      <c r="D190" s="44" t="s">
        <v>218</v>
      </c>
      <c r="H190" s="45"/>
    </row>
    <row r="191" spans="1:8" ht="12.75">
      <c r="A191" s="90">
        <v>802.3</v>
      </c>
      <c r="B191" s="45" t="s">
        <v>80</v>
      </c>
      <c r="D191" s="44" t="s">
        <v>115</v>
      </c>
      <c r="H191" s="45"/>
    </row>
    <row r="192" spans="1:8" ht="12.75">
      <c r="A192" s="90"/>
      <c r="B192" s="45" t="s">
        <v>72</v>
      </c>
      <c r="D192" s="44" t="s">
        <v>101</v>
      </c>
      <c r="H192" s="45"/>
    </row>
    <row r="193" spans="1:8" ht="12.75">
      <c r="A193" s="90"/>
      <c r="B193" s="45" t="s">
        <v>73</v>
      </c>
      <c r="D193" s="44" t="s">
        <v>116</v>
      </c>
      <c r="H193" s="45"/>
    </row>
    <row r="194" spans="1:8" ht="12.75">
      <c r="A194" s="90"/>
      <c r="B194" s="45" t="s">
        <v>74</v>
      </c>
      <c r="D194" s="44" t="s">
        <v>82</v>
      </c>
      <c r="H194" s="45"/>
    </row>
    <row r="195" spans="1:8" ht="12.75">
      <c r="A195" s="90"/>
      <c r="B195" s="45" t="s">
        <v>75</v>
      </c>
      <c r="D195" s="44" t="s">
        <v>117</v>
      </c>
      <c r="H195" s="45"/>
    </row>
    <row r="196" spans="1:8" ht="12.75">
      <c r="A196" s="90"/>
      <c r="B196" s="45" t="s">
        <v>207</v>
      </c>
      <c r="D196" s="44" t="s">
        <v>119</v>
      </c>
      <c r="H196" s="45"/>
    </row>
    <row r="197" spans="1:8" ht="12.75">
      <c r="A197" s="90"/>
      <c r="D197" s="44"/>
      <c r="H197" s="45"/>
    </row>
    <row r="198" spans="1:8" ht="12.75">
      <c r="A198" s="90"/>
      <c r="D198" s="44" t="s">
        <v>205</v>
      </c>
      <c r="H198" s="45"/>
    </row>
    <row r="199" spans="1:8" ht="12.75">
      <c r="A199" s="90">
        <v>802.11</v>
      </c>
      <c r="B199" s="45" t="s">
        <v>96</v>
      </c>
      <c r="D199" s="44" t="s">
        <v>121</v>
      </c>
      <c r="H199" s="45"/>
    </row>
    <row r="200" spans="1:8" ht="12.75">
      <c r="A200" s="90"/>
      <c r="B200" s="45" t="s">
        <v>97</v>
      </c>
      <c r="D200" s="44" t="s">
        <v>122</v>
      </c>
      <c r="H200" s="45"/>
    </row>
    <row r="201" spans="1:8" ht="12.75">
      <c r="A201" s="90"/>
      <c r="B201" s="45" t="s">
        <v>98</v>
      </c>
      <c r="D201" s="44" t="s">
        <v>123</v>
      </c>
      <c r="H201" s="45"/>
    </row>
    <row r="202" spans="1:8" ht="12.75">
      <c r="A202" s="90"/>
      <c r="B202" s="45" t="s">
        <v>99</v>
      </c>
      <c r="D202" s="44" t="s">
        <v>123</v>
      </c>
      <c r="H202" s="45"/>
    </row>
    <row r="203" spans="1:8" ht="12.75">
      <c r="A203" s="90"/>
      <c r="B203" s="45" t="s">
        <v>100</v>
      </c>
      <c r="D203" s="44" t="s">
        <v>119</v>
      </c>
      <c r="H203" s="45"/>
    </row>
    <row r="204" spans="1:8" ht="12.75">
      <c r="A204" s="90"/>
      <c r="D204" s="44"/>
      <c r="H204" s="45"/>
    </row>
    <row r="205" spans="1:8" ht="12.75">
      <c r="A205" s="90"/>
      <c r="D205" s="44" t="s">
        <v>83</v>
      </c>
      <c r="H205" s="45"/>
    </row>
    <row r="206" spans="1:8" ht="12.75">
      <c r="A206" s="90">
        <v>802.15</v>
      </c>
      <c r="B206" s="45" t="s">
        <v>77</v>
      </c>
      <c r="D206" s="44" t="s">
        <v>81</v>
      </c>
      <c r="H206" s="45"/>
    </row>
    <row r="207" spans="1:8" ht="12.75">
      <c r="A207" s="90"/>
      <c r="B207" s="45" t="s">
        <v>78</v>
      </c>
      <c r="D207" s="44" t="s">
        <v>82</v>
      </c>
      <c r="H207" s="45"/>
    </row>
    <row r="208" spans="1:8" ht="12.75">
      <c r="A208" s="90"/>
      <c r="B208" s="45" t="s">
        <v>79</v>
      </c>
      <c r="D208" s="44" t="s">
        <v>71</v>
      </c>
      <c r="H208" s="45"/>
    </row>
    <row r="209" spans="1:8" ht="12.75">
      <c r="A209" s="90"/>
      <c r="B209" s="45" t="s">
        <v>84</v>
      </c>
      <c r="D209" s="44" t="s">
        <v>125</v>
      </c>
      <c r="H209" s="45"/>
    </row>
    <row r="210" spans="1:8" ht="12.75">
      <c r="A210" s="90"/>
      <c r="D210" s="44"/>
      <c r="H210" s="45"/>
    </row>
    <row r="211" spans="1:8" ht="12.75">
      <c r="A211" s="90"/>
      <c r="D211" s="44" t="s">
        <v>205</v>
      </c>
      <c r="H211" s="45"/>
    </row>
    <row r="212" spans="1:8" ht="12.75">
      <c r="A212" s="90">
        <v>802.16</v>
      </c>
      <c r="B212" s="45" t="s">
        <v>93</v>
      </c>
      <c r="D212" s="44" t="s">
        <v>118</v>
      </c>
      <c r="H212" s="45"/>
    </row>
    <row r="213" spans="1:8" ht="12.75">
      <c r="A213" s="90"/>
      <c r="B213" s="45" t="s">
        <v>94</v>
      </c>
      <c r="D213" s="44" t="s">
        <v>217</v>
      </c>
      <c r="H213" s="45"/>
    </row>
    <row r="214" spans="1:8" ht="12.75">
      <c r="A214" s="90"/>
      <c r="B214" s="45" t="s">
        <v>95</v>
      </c>
      <c r="D214" s="44" t="s">
        <v>213</v>
      </c>
      <c r="H214" s="45"/>
    </row>
    <row r="215" spans="1:8" ht="12.75">
      <c r="A215" s="90"/>
      <c r="B215" s="45" t="s">
        <v>214</v>
      </c>
      <c r="D215" s="44" t="s">
        <v>89</v>
      </c>
      <c r="H215" s="45"/>
    </row>
    <row r="216" spans="1:8" ht="12.75">
      <c r="A216" s="90"/>
      <c r="B216" s="45" t="s">
        <v>212</v>
      </c>
      <c r="D216" s="44" t="s">
        <v>89</v>
      </c>
      <c r="H216" s="45"/>
    </row>
    <row r="217" spans="1:8" ht="12.75">
      <c r="A217" s="90"/>
      <c r="D217" s="44"/>
      <c r="F217" s="45"/>
      <c r="H217" s="45"/>
    </row>
    <row r="218" spans="1:8" ht="12.75">
      <c r="A218" s="90"/>
      <c r="D218" s="44" t="s">
        <v>76</v>
      </c>
      <c r="F218" s="45"/>
      <c r="H218" s="45"/>
    </row>
    <row r="219" spans="1:8" ht="12.75">
      <c r="A219" s="90">
        <v>802.17</v>
      </c>
      <c r="B219" s="45" t="s">
        <v>85</v>
      </c>
      <c r="D219" s="44" t="s">
        <v>88</v>
      </c>
      <c r="E219" s="44"/>
      <c r="H219" s="45"/>
    </row>
    <row r="220" spans="1:8" ht="12.75">
      <c r="A220" s="90"/>
      <c r="B220" s="45" t="s">
        <v>86</v>
      </c>
      <c r="D220" s="44" t="s">
        <v>120</v>
      </c>
      <c r="E220" s="44"/>
      <c r="H220" s="45"/>
    </row>
    <row r="221" spans="1:8" ht="12.75">
      <c r="A221" s="90"/>
      <c r="B221" s="45" t="s">
        <v>87</v>
      </c>
      <c r="D221" s="44" t="s">
        <v>206</v>
      </c>
      <c r="E221" s="44"/>
      <c r="H221" s="45"/>
    </row>
    <row r="222" spans="1:8" ht="12.75">
      <c r="A222" s="90"/>
      <c r="D222" s="44"/>
      <c r="H222" s="45"/>
    </row>
    <row r="223" spans="1:8" ht="12.75">
      <c r="A223" s="90">
        <v>802.18</v>
      </c>
      <c r="B223" s="45" t="s">
        <v>202</v>
      </c>
      <c r="D223" s="44" t="s">
        <v>190</v>
      </c>
      <c r="H223" s="45"/>
    </row>
    <row r="224" spans="1:8" ht="12.75">
      <c r="A224" s="90"/>
      <c r="D224" s="44" t="s">
        <v>242</v>
      </c>
      <c r="G224" s="45"/>
      <c r="H224" s="45"/>
    </row>
    <row r="225" spans="1:8" ht="12.75">
      <c r="A225" s="90"/>
      <c r="D225" s="44"/>
      <c r="G225" s="45"/>
      <c r="H225" s="45"/>
    </row>
    <row r="226" spans="1:8" ht="12.75">
      <c r="A226" s="90">
        <v>802.19</v>
      </c>
      <c r="B226" s="45" t="s">
        <v>241</v>
      </c>
      <c r="D226" s="44" t="s">
        <v>190</v>
      </c>
      <c r="G226" s="45"/>
      <c r="H226" s="45"/>
    </row>
    <row r="227" spans="1:8" ht="12.75">
      <c r="A227" s="90"/>
      <c r="D227" s="44" t="s">
        <v>242</v>
      </c>
      <c r="F227" s="45"/>
      <c r="G227" s="45"/>
      <c r="H227" s="45"/>
    </row>
    <row r="228" spans="1:8" ht="12.75">
      <c r="A228" s="90"/>
      <c r="D228" s="44"/>
      <c r="F228" s="45"/>
      <c r="G228" s="45"/>
      <c r="H228" s="45"/>
    </row>
    <row r="229" spans="1:8" ht="12.75">
      <c r="A229" s="90" t="s">
        <v>102</v>
      </c>
      <c r="D229" s="125" t="s">
        <v>34</v>
      </c>
      <c r="F229" s="134" t="s">
        <v>35</v>
      </c>
      <c r="H229" s="45"/>
    </row>
    <row r="230" spans="1:8" ht="12.75">
      <c r="A230" s="90"/>
      <c r="D230" s="44"/>
      <c r="H230" s="45"/>
    </row>
    <row r="231" spans="1:8" ht="12.75">
      <c r="A231" s="90"/>
      <c r="D231" s="45" t="s">
        <v>126</v>
      </c>
      <c r="F231" s="93" t="s">
        <v>103</v>
      </c>
      <c r="H231" s="45"/>
    </row>
    <row r="232" spans="1:8" ht="12.75">
      <c r="A232" s="90"/>
      <c r="D232" s="45" t="s">
        <v>127</v>
      </c>
      <c r="F232" s="93" t="s">
        <v>104</v>
      </c>
      <c r="H232" s="45"/>
    </row>
    <row r="233" spans="1:8" ht="12.75">
      <c r="A233" s="90"/>
      <c r="D233" s="45" t="s">
        <v>128</v>
      </c>
      <c r="F233" s="93" t="s">
        <v>105</v>
      </c>
      <c r="H233" s="45"/>
    </row>
    <row r="234" spans="1:8" ht="12.75">
      <c r="A234" s="90"/>
      <c r="D234" s="45" t="s">
        <v>129</v>
      </c>
      <c r="F234" s="93" t="s">
        <v>106</v>
      </c>
      <c r="H234" s="45"/>
    </row>
    <row r="235" spans="1:8" ht="12.75">
      <c r="A235" s="90"/>
      <c r="D235" s="45" t="s">
        <v>130</v>
      </c>
      <c r="F235" s="93" t="s">
        <v>107</v>
      </c>
      <c r="H235" s="45"/>
    </row>
    <row r="236" spans="4:8" ht="12.75">
      <c r="D236" s="45" t="s">
        <v>131</v>
      </c>
      <c r="F236" s="93" t="s">
        <v>68</v>
      </c>
      <c r="H236" s="45"/>
    </row>
    <row r="237" spans="4:8" ht="12.75">
      <c r="D237" s="45" t="s">
        <v>132</v>
      </c>
      <c r="F237" s="93" t="s">
        <v>69</v>
      </c>
      <c r="H237" s="45"/>
    </row>
    <row r="238" spans="4:8" ht="12.75">
      <c r="D238" s="45" t="s">
        <v>0</v>
      </c>
      <c r="F238" s="93" t="s">
        <v>70</v>
      </c>
      <c r="H238" s="45"/>
    </row>
    <row r="239" spans="4:8" ht="12.75">
      <c r="D239" s="45" t="s">
        <v>133</v>
      </c>
      <c r="F239" s="93"/>
      <c r="H239" s="45"/>
    </row>
    <row r="240" spans="6:8" ht="12.75">
      <c r="F240" s="93"/>
      <c r="H240" s="45"/>
    </row>
    <row r="241" ht="12.75">
      <c r="H241" s="45"/>
    </row>
    <row r="242" ht="12.75">
      <c r="H242" s="45"/>
    </row>
    <row r="243" spans="1:8" ht="12.75">
      <c r="A243" s="123" t="s">
        <v>196</v>
      </c>
      <c r="H243" s="45"/>
    </row>
    <row r="244" ht="12.75">
      <c r="H244" s="45"/>
    </row>
    <row r="245" spans="1:8" ht="12.75">
      <c r="A245" s="123" t="s">
        <v>229</v>
      </c>
      <c r="B245" s="125"/>
      <c r="C245" s="124"/>
      <c r="H245" s="45"/>
    </row>
    <row r="246" ht="12.75">
      <c r="H246" s="45"/>
    </row>
    <row r="247" spans="1:8" ht="12.75">
      <c r="A247" s="93" t="s">
        <v>197</v>
      </c>
      <c r="C247" s="91" t="s">
        <v>231</v>
      </c>
      <c r="H247" s="45"/>
    </row>
    <row r="248" spans="1:8" ht="12.75">
      <c r="A248" s="93" t="s">
        <v>287</v>
      </c>
      <c r="H248" s="45"/>
    </row>
    <row r="249" ht="12.75">
      <c r="H249" s="45"/>
    </row>
    <row r="250" spans="1:8" ht="12.75">
      <c r="A250" s="93" t="s">
        <v>290</v>
      </c>
      <c r="C250" s="91" t="s">
        <v>291</v>
      </c>
      <c r="H250" s="45"/>
    </row>
    <row r="251" spans="1:8" ht="12.75">
      <c r="A251" s="93" t="s">
        <v>292</v>
      </c>
      <c r="H251" s="45"/>
    </row>
    <row r="252" ht="12.75">
      <c r="H252" s="45"/>
    </row>
    <row r="253" spans="1:8" ht="12.75">
      <c r="A253" s="93" t="s">
        <v>198</v>
      </c>
      <c r="C253" s="91" t="s">
        <v>231</v>
      </c>
      <c r="H253" s="45"/>
    </row>
    <row r="254" spans="1:8" ht="12.75">
      <c r="A254" s="93" t="s">
        <v>236</v>
      </c>
      <c r="H254" s="45"/>
    </row>
    <row r="255" ht="12.75">
      <c r="H255" s="45"/>
    </row>
    <row r="256" ht="12.75">
      <c r="H256" s="45"/>
    </row>
    <row r="257" spans="1:8" ht="12.75">
      <c r="A257" s="123" t="s">
        <v>230</v>
      </c>
      <c r="B257" s="125"/>
      <c r="C257" s="124"/>
      <c r="H257" s="45"/>
    </row>
    <row r="258" ht="12.75">
      <c r="H258" s="45"/>
    </row>
    <row r="259" spans="1:8" ht="12.75">
      <c r="A259" s="93" t="s">
        <v>197</v>
      </c>
      <c r="C259" s="91" t="s">
        <v>289</v>
      </c>
      <c r="H259" s="45"/>
    </row>
    <row r="260" spans="1:8" ht="12.75">
      <c r="A260" s="93" t="s">
        <v>288</v>
      </c>
      <c r="H260" s="45"/>
    </row>
    <row r="261" ht="12.75">
      <c r="H261" s="45"/>
    </row>
    <row r="262" ht="12.75">
      <c r="H262" s="45"/>
    </row>
    <row r="263" ht="12.75">
      <c r="H263" s="45"/>
    </row>
    <row r="264" ht="12.75">
      <c r="H264" s="45"/>
    </row>
    <row r="265" ht="12.75">
      <c r="H265" s="45"/>
    </row>
    <row r="299" ht="12.75" customHeight="1">
      <c r="J299" s="135"/>
    </row>
    <row r="300" ht="26.25" customHeight="1">
      <c r="J300" s="136"/>
    </row>
    <row r="301" ht="18.75" customHeight="1">
      <c r="J301" s="135"/>
    </row>
    <row r="302" ht="15.75" customHeight="1">
      <c r="J302" s="135"/>
    </row>
    <row r="306" ht="12.75" customHeight="1">
      <c r="J306" s="135"/>
    </row>
    <row r="307" ht="12.75" customHeight="1">
      <c r="J307" s="135"/>
    </row>
    <row r="308" ht="42" customHeight="1">
      <c r="J308" s="135"/>
    </row>
    <row r="309" ht="25.5" customHeight="1">
      <c r="J309" s="135"/>
    </row>
    <row r="310" spans="6:10" ht="12.75" customHeight="1">
      <c r="F310" s="137"/>
      <c r="J310" s="135"/>
    </row>
    <row r="311" spans="2:10" ht="12.75" customHeight="1">
      <c r="B311" s="137"/>
      <c r="C311" s="133"/>
      <c r="D311" s="137"/>
      <c r="E311" s="137"/>
      <c r="F311" s="137"/>
      <c r="G311" s="137"/>
      <c r="J311" s="135"/>
    </row>
    <row r="312" spans="1:7" ht="15.75">
      <c r="A312" s="138"/>
      <c r="B312" s="137"/>
      <c r="C312" s="133"/>
      <c r="D312" s="137"/>
      <c r="E312" s="137"/>
      <c r="F312" s="137"/>
      <c r="G312" s="137"/>
    </row>
    <row r="313" spans="1:7" ht="15.75">
      <c r="A313" s="138"/>
      <c r="B313" s="137"/>
      <c r="C313" s="133"/>
      <c r="D313" s="137"/>
      <c r="E313" s="137"/>
      <c r="F313" s="137"/>
      <c r="G313" s="137"/>
    </row>
    <row r="314" spans="1:7" ht="15.75">
      <c r="A314" s="138"/>
      <c r="B314" s="139"/>
      <c r="C314" s="140"/>
      <c r="D314" s="137"/>
      <c r="E314" s="137"/>
      <c r="G314" s="137"/>
    </row>
    <row r="315" spans="1:7" ht="15">
      <c r="A315" s="141"/>
      <c r="G315" s="122"/>
    </row>
    <row r="316" spans="7:8" ht="15.75">
      <c r="G316" s="122"/>
      <c r="H316" s="137"/>
    </row>
    <row r="317" spans="6:8" ht="15.75">
      <c r="F317" s="126"/>
      <c r="G317" s="122"/>
      <c r="H317" s="137"/>
    </row>
    <row r="318" spans="2:8" ht="15.75">
      <c r="B318" s="125"/>
      <c r="C318" s="124"/>
      <c r="D318" s="125"/>
      <c r="E318" s="125"/>
      <c r="G318" s="126"/>
      <c r="H318" s="137"/>
    </row>
    <row r="319" ht="15.75">
      <c r="H319" s="137"/>
    </row>
    <row r="320" spans="1:8" ht="12.75">
      <c r="A320" s="90"/>
      <c r="D320" s="44"/>
      <c r="H320" s="142"/>
    </row>
    <row r="321" spans="1:8" ht="12.75">
      <c r="A321" s="143"/>
      <c r="H321" s="142"/>
    </row>
    <row r="322" ht="12.75">
      <c r="H322" s="142"/>
    </row>
    <row r="323" ht="12.75">
      <c r="H323" s="144"/>
    </row>
    <row r="324" ht="12.75">
      <c r="A324" s="90"/>
    </row>
    <row r="325" ht="12.75">
      <c r="A325" s="143"/>
    </row>
  </sheetData>
  <autoFilter ref="H3:H325"/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Meeting-Draft Agenda&amp;C&amp;"Arial,Bold"&amp;18November 2002 Plenary&amp;R&amp;12&amp;D Version 9a</oddHeader>
    <oddFooter>&amp;L(*Sher - Sheraton Kauai Resort)&amp;RPage &amp;P of &amp;N</oddFooter>
  </headerFooter>
  <rowBreaks count="5" manualBreakCount="5">
    <brk id="46" max="6" man="1"/>
    <brk id="88" max="6" man="1"/>
    <brk id="132" max="255" man="1"/>
    <brk id="175" max="6" man="1"/>
    <brk id="2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9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1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36</v>
      </c>
      <c r="C1" s="153" t="s">
        <v>144</v>
      </c>
      <c r="D1" s="154"/>
      <c r="E1" s="2" t="s">
        <v>37</v>
      </c>
      <c r="F1" s="2" t="s">
        <v>45</v>
      </c>
      <c r="G1" s="2" t="s">
        <v>38</v>
      </c>
      <c r="H1" s="2" t="s">
        <v>39</v>
      </c>
      <c r="I1" s="2" t="s">
        <v>40</v>
      </c>
      <c r="J1" s="2"/>
      <c r="K1" s="2"/>
      <c r="L1" s="2" t="s">
        <v>41</v>
      </c>
      <c r="M1" s="2"/>
      <c r="N1" s="2"/>
      <c r="O1" s="2" t="s">
        <v>42</v>
      </c>
      <c r="P1" s="2" t="s">
        <v>43</v>
      </c>
      <c r="Q1" s="2" t="s">
        <v>44</v>
      </c>
      <c r="R1" s="10" t="s">
        <v>46</v>
      </c>
    </row>
    <row r="2" spans="1:18" ht="11.25">
      <c r="A2" s="1"/>
      <c r="B2" s="19"/>
      <c r="C2" s="65"/>
      <c r="D2" s="1"/>
      <c r="E2" s="2"/>
      <c r="F2" s="2"/>
      <c r="G2" s="2"/>
      <c r="H2" s="2"/>
      <c r="I2" s="2" t="s">
        <v>47</v>
      </c>
      <c r="J2" s="2" t="s">
        <v>48</v>
      </c>
      <c r="K2" s="2" t="s">
        <v>49</v>
      </c>
      <c r="L2" s="2" t="s">
        <v>50</v>
      </c>
      <c r="M2" s="2" t="s">
        <v>61</v>
      </c>
      <c r="N2" s="2" t="s">
        <v>63</v>
      </c>
      <c r="O2" s="2"/>
      <c r="P2" s="2"/>
      <c r="Q2" s="2"/>
      <c r="R2" s="10"/>
    </row>
    <row r="3" spans="2:17" ht="11.25">
      <c r="B3" s="20" t="s">
        <v>51</v>
      </c>
      <c r="C3" s="66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52</v>
      </c>
      <c r="C4" s="66"/>
      <c r="D4" s="5"/>
      <c r="H4" s="6"/>
      <c r="I4" s="6"/>
      <c r="J4" s="6"/>
      <c r="K4" s="6"/>
      <c r="L4" s="6"/>
      <c r="M4" s="6" t="s">
        <v>57</v>
      </c>
      <c r="N4" s="6"/>
      <c r="Q4" s="6"/>
    </row>
    <row r="5" spans="1:18" ht="11.25">
      <c r="A5" s="37"/>
      <c r="B5" s="94"/>
      <c r="C5" s="95"/>
      <c r="D5" s="96"/>
      <c r="E5" s="28"/>
      <c r="F5" s="28"/>
      <c r="G5" s="28"/>
      <c r="H5" s="97"/>
      <c r="I5" s="97"/>
      <c r="J5" s="97"/>
      <c r="K5" s="97"/>
      <c r="L5" s="97"/>
      <c r="M5" s="97"/>
      <c r="N5" s="97"/>
      <c r="O5" s="28"/>
      <c r="P5" s="28"/>
      <c r="Q5" s="97"/>
      <c r="R5" s="39"/>
    </row>
    <row r="6" spans="1:19" ht="11.25">
      <c r="A6" s="22" t="e">
        <f>'Agenda V9a'!#REF!</f>
        <v>#REF!</v>
      </c>
      <c r="B6" s="42"/>
      <c r="C6" s="6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8"/>
    </row>
    <row r="7" spans="1:19" s="9" customFormat="1" ht="22.5">
      <c r="A7" s="58" t="s">
        <v>134</v>
      </c>
      <c r="B7" s="100">
        <f>'Agenda V9a'!H16</f>
        <v>0</v>
      </c>
      <c r="C7" s="99"/>
      <c r="D7" s="99" t="e">
        <f>'Agenda V9a'!#REF!</f>
        <v>#REF!</v>
      </c>
      <c r="E7" s="39" t="e">
        <f>'Agenda V9a'!#REF!</f>
        <v>#REF!</v>
      </c>
      <c r="F7" s="39" t="e">
        <f>'Agenda V9a'!#REF!</f>
        <v>#REF!</v>
      </c>
      <c r="G7" s="39" t="e">
        <f>'Agenda V9a'!#REF!</f>
        <v>#REF!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 t="e">
        <f>(F7*0.5)/5+1</f>
        <v>#REF!</v>
      </c>
      <c r="S7" s="101"/>
    </row>
    <row r="8" spans="1:19" s="13" customFormat="1" ht="11.25">
      <c r="A8" s="103"/>
      <c r="B8" s="102" t="s">
        <v>53</v>
      </c>
      <c r="C8" s="103"/>
      <c r="D8" s="103"/>
      <c r="E8" s="98"/>
      <c r="F8" s="98" t="e">
        <f>SUM(F3:F7)</f>
        <v>#REF!</v>
      </c>
      <c r="G8" s="98"/>
      <c r="H8" s="98">
        <f aca="true" t="shared" si="0" ref="H8:N8">SUM(H3:H7)</f>
        <v>0</v>
      </c>
      <c r="I8" s="98">
        <f t="shared" si="0"/>
        <v>1</v>
      </c>
      <c r="J8" s="98">
        <f t="shared" si="0"/>
        <v>0</v>
      </c>
      <c r="K8" s="98">
        <f t="shared" si="0"/>
        <v>0</v>
      </c>
      <c r="L8" s="98">
        <f t="shared" si="0"/>
        <v>0</v>
      </c>
      <c r="M8" s="98">
        <f t="shared" si="0"/>
        <v>0</v>
      </c>
      <c r="N8" s="98">
        <f t="shared" si="0"/>
        <v>0</v>
      </c>
      <c r="O8" s="98"/>
      <c r="P8" s="98">
        <f>SUM(P3:P7)</f>
        <v>0</v>
      </c>
      <c r="Q8" s="98">
        <f>SUM(Q3:Q7)</f>
        <v>0</v>
      </c>
      <c r="R8" s="98" t="e">
        <f>SUM(R3:R7)</f>
        <v>#REF!</v>
      </c>
      <c r="S8" s="104"/>
    </row>
    <row r="9" spans="1:18" ht="11.25">
      <c r="A9" s="7"/>
      <c r="B9" s="21"/>
      <c r="C9" s="6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'Agenda V9a'!#REF!</f>
        <v>#REF!</v>
      </c>
      <c r="B10" s="42">
        <f>'Agenda V9a'!A10</f>
        <v>37570</v>
      </c>
      <c r="C10" s="68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8"/>
    </row>
    <row r="11" spans="1:19" s="49" customFormat="1" ht="22.5">
      <c r="A11" s="58" t="s">
        <v>134</v>
      </c>
      <c r="B11" s="33" t="str">
        <f>'Agenda V9a'!H9</f>
        <v> </v>
      </c>
      <c r="C11" s="70"/>
      <c r="D11" s="4">
        <f>'Agenda V9a'!D9</f>
        <v>0</v>
      </c>
      <c r="E11" s="28">
        <f>'Agenda V9a'!E9</f>
        <v>0</v>
      </c>
      <c r="F11" s="28">
        <f>'Agenda V9a'!G9</f>
        <v>0</v>
      </c>
      <c r="G11" s="28">
        <f>'Agenda V9a'!F9</f>
        <v>0</v>
      </c>
      <c r="H11" s="49">
        <v>0</v>
      </c>
      <c r="I11" s="49">
        <v>1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7">
        <f>(F11*0.5)/5+1</f>
        <v>1</v>
      </c>
      <c r="S11" s="50"/>
    </row>
    <row r="12" spans="1:20" s="28" customFormat="1" ht="11.25">
      <c r="A12" s="29"/>
      <c r="B12" s="34"/>
      <c r="C12" s="105" t="str">
        <f>'Agenda V9a'!C12</f>
        <v>802.11/.15</v>
      </c>
      <c r="D12" s="4" t="str">
        <f>'Agenda V9a'!D12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4"/>
      <c r="T12" s="37"/>
    </row>
    <row r="13" spans="1:20" s="30" customFormat="1" ht="11.25">
      <c r="A13" s="59"/>
      <c r="B13" s="35"/>
      <c r="C13" s="71">
        <f>'Agenda V9a'!C14</f>
        <v>802.11</v>
      </c>
      <c r="D13" s="36" t="str">
        <f>'Agenda V9a'!D14</f>
        <v>WG Chair’s Meeting</v>
      </c>
      <c r="R13" s="38"/>
      <c r="S13" s="53"/>
      <c r="T13" s="36"/>
    </row>
    <row r="14" spans="2:20" ht="11.25">
      <c r="B14" s="35" t="e">
        <f>'Agenda V9a'!#REF!</f>
        <v>#REF!</v>
      </c>
      <c r="C14" s="74" t="str">
        <f>'Agenda V9a'!C15</f>
        <v>802.0</v>
      </c>
      <c r="D14" s="36" t="str">
        <f>'Agenda V9a'!D15</f>
        <v>Executive Committee Meetings</v>
      </c>
      <c r="E14" s="30" t="e">
        <f>'Agenda V9a'!#REF!</f>
        <v>#REF!</v>
      </c>
      <c r="F14" s="30" t="e">
        <f>'Agenda V9a'!#REF!</f>
        <v>#REF!</v>
      </c>
      <c r="G14" s="30" t="e">
        <f>'Agenda V9a'!#REF!</f>
        <v>#REF!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 t="e">
        <f>(F14*0.5)/5+1</f>
        <v>#REF!</v>
      </c>
      <c r="T14" s="4"/>
    </row>
    <row r="15" spans="2:20" ht="11.25">
      <c r="B15" s="35" t="e">
        <f>'Agenda V9a'!#REF!</f>
        <v>#REF!</v>
      </c>
      <c r="C15" s="71"/>
      <c r="D15" s="36" t="e">
        <f>'Agenda V9a'!#REF!</f>
        <v>#REF!</v>
      </c>
      <c r="E15" s="30" t="e">
        <f>'Agenda V9a'!#REF!</f>
        <v>#REF!</v>
      </c>
      <c r="F15" s="30" t="e">
        <f>'Agenda V9a'!#REF!</f>
        <v>#REF!</v>
      </c>
      <c r="G15" s="30" t="e">
        <f>'Agenda V9a'!#REF!</f>
        <v>#REF!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 t="e">
        <f>(F15*0.5)/5+1</f>
        <v>#REF!</v>
      </c>
      <c r="T15" s="4"/>
    </row>
    <row r="16" spans="1:19" s="12" customFormat="1" ht="11.25">
      <c r="A16" s="5"/>
      <c r="B16" s="20" t="s">
        <v>53</v>
      </c>
      <c r="C16" s="66"/>
      <c r="D16" s="5"/>
      <c r="F16" s="13" t="e">
        <f>SUM(F11:F15)</f>
        <v>#REF!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 t="e">
        <f>SUM(R11:R15)</f>
        <v>#REF!</v>
      </c>
      <c r="S16" s="52"/>
    </row>
    <row r="17" spans="1:20" s="12" customFormat="1" ht="11.25">
      <c r="A17" s="5"/>
      <c r="B17" s="20"/>
      <c r="C17" s="66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2"/>
      <c r="T17" s="5"/>
    </row>
    <row r="18" spans="1:19" ht="11.25">
      <c r="A18" s="24" t="str">
        <f>'Agenda V9a'!A17</f>
        <v>Mon</v>
      </c>
      <c r="B18" s="43">
        <f>'Agenda V9a'!A18</f>
        <v>37571</v>
      </c>
      <c r="C18" s="72"/>
      <c r="D18" s="1"/>
      <c r="E18" s="2"/>
      <c r="F18" s="2"/>
      <c r="G18" s="2"/>
      <c r="H18" s="2"/>
      <c r="I18" s="2"/>
      <c r="J18" s="2"/>
      <c r="K18" s="2"/>
      <c r="L18" s="64"/>
      <c r="M18" s="64"/>
      <c r="N18" s="2"/>
      <c r="O18" s="2"/>
      <c r="P18" s="2"/>
      <c r="Q18" s="2"/>
      <c r="R18" s="10"/>
      <c r="S18" s="48"/>
    </row>
    <row r="19" spans="1:18" ht="11.25">
      <c r="A19" s="37"/>
      <c r="B19" s="33" t="str">
        <f>'Agenda V9a'!H17</f>
        <v>Garden Isle 3</v>
      </c>
      <c r="C19" s="73">
        <f>'Agenda V9a'!C17</f>
        <v>802.15</v>
      </c>
      <c r="D19" s="4" t="str">
        <f>'Agenda V9a'!D17</f>
        <v>Advisory Committee Meeting</v>
      </c>
      <c r="E19" s="62" t="str">
        <f>'Agenda V9a'!E17</f>
        <v>BR</v>
      </c>
      <c r="F19" s="28">
        <f>'Agenda V9a'!G17</f>
        <v>16</v>
      </c>
      <c r="G19" s="28">
        <f>'Agenda V9a'!F17</f>
        <v>0</v>
      </c>
      <c r="H19" s="28">
        <v>0</v>
      </c>
      <c r="I19" s="28">
        <v>1</v>
      </c>
      <c r="J19" s="28">
        <v>0</v>
      </c>
      <c r="K19" s="63">
        <v>0</v>
      </c>
      <c r="L19" s="29">
        <v>0</v>
      </c>
      <c r="M19" s="29">
        <v>0</v>
      </c>
      <c r="N19" s="62">
        <v>0</v>
      </c>
      <c r="O19" s="28">
        <v>0</v>
      </c>
      <c r="P19" s="28">
        <v>0</v>
      </c>
      <c r="Q19" s="28">
        <v>0</v>
      </c>
      <c r="R19" s="39">
        <f>(F19*0.5)/5+1</f>
        <v>2.6</v>
      </c>
    </row>
    <row r="20" spans="1:19" s="28" customFormat="1" ht="11.25">
      <c r="A20" s="40"/>
      <c r="B20" s="35"/>
      <c r="C20" s="75" t="str">
        <f>'Agenda V9a'!C26</f>
        <v>802.0</v>
      </c>
      <c r="D20" s="60" t="str">
        <f>'Agenda V9a'!D26</f>
        <v>Executive Sub-Committees</v>
      </c>
      <c r="E20" s="61"/>
      <c r="F20" s="30"/>
      <c r="G20" s="6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4"/>
    </row>
    <row r="21" spans="1:18" ht="11.25">
      <c r="A21" s="37"/>
      <c r="B21" s="34" t="str">
        <f>'Agenda V9a'!H18</f>
        <v>Grand Ballroom 1/7</v>
      </c>
      <c r="C21" s="75" t="str">
        <f>'Agenda V9a'!C18</f>
        <v>802.0</v>
      </c>
      <c r="D21" s="4" t="str">
        <f>'Agenda V9a'!D18</f>
        <v>Executive Committee</v>
      </c>
      <c r="E21" s="29" t="str">
        <f>'Agenda V9a'!E18</f>
        <v>*18US+70TH+OH</v>
      </c>
      <c r="F21" s="29">
        <f>'Agenda V9a'!G18</f>
        <v>88</v>
      </c>
      <c r="G21" s="29">
        <f>'Agenda V9a'!F18</f>
        <v>0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>
        <f>(F21*0.75)/5+1</f>
        <v>14.2</v>
      </c>
    </row>
    <row r="22" spans="1:18" ht="11.25">
      <c r="A22" s="36"/>
      <c r="B22" s="35"/>
      <c r="C22" s="4" t="e">
        <f>'Agenda V9a'!#REF!</f>
        <v>#REF!</v>
      </c>
      <c r="D22" s="4" t="e">
        <f>'Agenda V9a'!#REF!</f>
        <v>#REF!</v>
      </c>
      <c r="E22" s="30" t="e">
        <f>'Agenda V9a'!#REF!</f>
        <v>#REF!</v>
      </c>
      <c r="F22" s="30" t="e">
        <f>'Agenda V9a'!#REF!</f>
        <v>#REF!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e">
        <f>'Agenda V9a'!#REF!</f>
        <v>#REF!</v>
      </c>
      <c r="C23" s="106" t="e">
        <f>'Agenda V9a'!#REF!</f>
        <v>#REF!</v>
      </c>
      <c r="D23" s="106" t="e">
        <f>'Agenda V9a'!#REF!</f>
        <v>#REF!</v>
      </c>
      <c r="E23" s="107" t="e">
        <f>'Agenda V9a'!#REF!</f>
        <v>#REF!</v>
      </c>
      <c r="F23" s="29" t="e">
        <f>'Agenda V9a'!#REF!</f>
        <v>#REF!</v>
      </c>
      <c r="G23" s="29" t="e">
        <f>'Agenda V9a'!#REF!</f>
        <v>#REF!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 t="e">
        <f>(F23*0.75)/5+1</f>
        <v>#REF!</v>
      </c>
    </row>
    <row r="24" spans="2:18" ht="22.5">
      <c r="B24" s="33" t="str">
        <f>'Agenda V9a'!H21</f>
        <v>Grand Ballroom 2/3/4/5</v>
      </c>
      <c r="C24" s="4"/>
      <c r="D24" s="4" t="str">
        <f>'Agenda V9a'!D20</f>
        <v>IEEE 802 Opening Plenary</v>
      </c>
      <c r="E24" s="28" t="str">
        <f>'Agenda V9a'!E20</f>
        <v>SR+HT+HM+PD</v>
      </c>
      <c r="F24" s="28">
        <f>'Agenda V9a'!G20</f>
        <v>750</v>
      </c>
      <c r="G24" s="28">
        <f>'Agenda V9a'!F20</f>
        <v>0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2.5">
      <c r="A25" s="4" t="s">
        <v>60</v>
      </c>
      <c r="B25" s="35"/>
      <c r="C25" s="4" t="str">
        <f>'Agenda V9a'!C21</f>
        <v>802.11/.15/.18/.19</v>
      </c>
      <c r="D25" s="4" t="str">
        <f>'Agenda V9a'!D21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str">
        <f>'Agenda V9a'!H31</f>
        <v>Kauai Ballroom 5/6</v>
      </c>
      <c r="C26" s="4">
        <f>'Agenda V9a'!C22</f>
        <v>802.16</v>
      </c>
      <c r="D26" s="4" t="str">
        <f>'Agenda V9a'!D22</f>
        <v>WirelessMAN WG Opening Plenary</v>
      </c>
      <c r="E26" s="3" t="str">
        <f>'Agenda V9a'!E22</f>
        <v>SR+HT+HM</v>
      </c>
      <c r="F26" s="28">
        <f>'Agenda V9a'!G22</f>
        <v>75</v>
      </c>
      <c r="G26" s="28">
        <f>'Agenda V9a'!F22</f>
        <v>0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12.25</v>
      </c>
      <c r="T26" s="4"/>
    </row>
    <row r="27" spans="1:20" ht="11.25">
      <c r="A27" s="36"/>
      <c r="B27" s="35"/>
      <c r="C27" s="4">
        <f>'Agenda V9a'!C31</f>
        <v>802.16</v>
      </c>
      <c r="D27" s="4" t="str">
        <f>'Agenda V9a'!D31</f>
        <v>Mobile WirelessMAN Study Group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str">
        <f>'Agenda V9a'!H23</f>
        <v>Lawai (*Sher)</v>
      </c>
      <c r="C28" s="4">
        <f>'Agenda V9a'!C23</f>
        <v>802.1</v>
      </c>
      <c r="D28" s="4" t="str">
        <f>'Agenda V9a'!D23</f>
        <v>HILI WG</v>
      </c>
      <c r="E28" s="3" t="str">
        <f>'Agenda V9a'!E23</f>
        <v>SR+HT+OH</v>
      </c>
      <c r="F28" s="3">
        <f>'Agenda V9a'!G23</f>
        <v>50</v>
      </c>
      <c r="G28" s="3">
        <f>'Agenda V9a'!F23</f>
        <v>0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6</v>
      </c>
      <c r="T28" s="4"/>
    </row>
    <row r="29" spans="1:20" ht="22.5">
      <c r="A29" s="37"/>
      <c r="B29" s="33" t="str">
        <f>'Agenda V9a'!H24</f>
        <v>Poipu Ballroom (*Sher)</v>
      </c>
      <c r="C29" s="4">
        <f>'Agenda V9a'!C24</f>
        <v>802.3</v>
      </c>
      <c r="D29" s="4" t="str">
        <f>'Agenda V9a'!D24</f>
        <v>CSMA/CD WG Opening Plenary</v>
      </c>
      <c r="E29" s="28" t="str">
        <f>'Agenda V9a'!E24</f>
        <v>SR+HM+PD+HT</v>
      </c>
      <c r="F29" s="28">
        <f>'Agenda V9a'!G24</f>
        <v>300</v>
      </c>
      <c r="G29" s="28">
        <f>'Agenda V9a'!F24</f>
        <v>0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31</v>
      </c>
      <c r="T29" s="4"/>
    </row>
    <row r="30" spans="1:20" ht="11.25">
      <c r="A30" s="40"/>
      <c r="B30" s="34"/>
      <c r="C30" s="4" t="str">
        <f>'Agenda V9a'!C41</f>
        <v>Tutorial #1:</v>
      </c>
      <c r="D30" s="4" t="str">
        <f>'Agenda V9a'!D41</f>
        <v>10GBASE10T - Challenges &amp; Solutions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22.5">
      <c r="A31" s="36"/>
      <c r="B31" s="35"/>
      <c r="C31" s="4" t="str">
        <f>'Agenda V9a'!C44</f>
        <v>Call For Interest</v>
      </c>
      <c r="D31" s="4" t="str">
        <f>'Agenda V9a'!D44</f>
        <v>10GBASE10T 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4"/>
      <c r="T31" s="37"/>
    </row>
    <row r="32" spans="2:20" ht="11.25">
      <c r="B32" s="18" t="str">
        <f>'Agenda V9a'!H25</f>
        <v>Kauai Ballroom 3/4</v>
      </c>
      <c r="C32" s="4">
        <f>'Agenda V9a'!C25</f>
        <v>802.17</v>
      </c>
      <c r="D32" s="4" t="str">
        <f>'Agenda V9a'!D25</f>
        <v>RPR Opening Plenary</v>
      </c>
      <c r="E32" s="3" t="str">
        <f>'Agenda V9a'!E25</f>
        <v>SR+HT+HM+PD</v>
      </c>
      <c r="F32" s="3">
        <f>'Agenda V9a'!G25</f>
        <v>80</v>
      </c>
      <c r="G32" s="3">
        <f>'Agenda V9a'!F25</f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9</v>
      </c>
      <c r="T32" s="4"/>
    </row>
    <row r="33" spans="1:20" s="30" customFormat="1" ht="11.25">
      <c r="A33" s="40"/>
      <c r="B33" s="35" t="str">
        <f>'Agenda V9a'!H28</f>
        <v>Grand Ballroom 7</v>
      </c>
      <c r="C33" s="36">
        <f>'Agenda V9a'!C28</f>
        <v>802.15</v>
      </c>
      <c r="D33" s="36" t="str">
        <f>'Agenda V9a'!D28</f>
        <v>SG3a</v>
      </c>
      <c r="E33" s="30" t="str">
        <f>'Agenda V9a'!E28</f>
        <v>SR+HT+HM+PD</v>
      </c>
      <c r="F33" s="30">
        <f>'Agenda V9a'!G28</f>
        <v>75</v>
      </c>
      <c r="G33" s="30" t="str">
        <f>'Agenda V9a'!F28</f>
        <v> 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>
        <f aca="true" t="shared" si="2" ref="R33:R42">(F33*0.5)/5+1</f>
        <v>8.5</v>
      </c>
      <c r="S33" s="53"/>
      <c r="T33" s="36"/>
    </row>
    <row r="34" spans="1:20" s="29" customFormat="1" ht="11.25">
      <c r="A34" s="40"/>
      <c r="B34" s="34" t="str">
        <f>'Agenda V9a'!H29</f>
        <v>Grand Ballroom 6</v>
      </c>
      <c r="C34" s="40">
        <f>'Agenda V9a'!C29</f>
        <v>802.15</v>
      </c>
      <c r="D34" s="4" t="str">
        <f>'Agenda V9a'!D19</f>
        <v>TG3 Ad Hoc Meeting</v>
      </c>
      <c r="E34" s="29" t="str">
        <f>'Agenda V9a'!E29</f>
        <v>SR+HT</v>
      </c>
      <c r="F34" s="29">
        <f>'Agenda V9a'!G29</f>
        <v>60</v>
      </c>
      <c r="G34" s="29">
        <f>'Agenda V9a'!F29</f>
        <v>0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7</v>
      </c>
      <c r="S34" s="55"/>
      <c r="T34" s="40"/>
    </row>
    <row r="35" spans="1:19" s="30" customFormat="1" ht="11.25">
      <c r="A35" s="36"/>
      <c r="D35" s="36" t="str">
        <f>'Agenda V9a'!D29</f>
        <v>TG2</v>
      </c>
      <c r="S35" s="53"/>
    </row>
    <row r="36" spans="2:18" ht="11.25">
      <c r="B36" s="35" t="str">
        <f>'Agenda V9a'!H30</f>
        <v>Garden Isle 3</v>
      </c>
      <c r="C36" s="4">
        <f>'Agenda V9a'!C30</f>
        <v>802.15</v>
      </c>
      <c r="D36" s="4" t="str">
        <f>'Agenda V9a'!D30</f>
        <v>TG4</v>
      </c>
      <c r="E36" s="3" t="str">
        <f>'Agenda V9a'!E30</f>
        <v>BR</v>
      </c>
      <c r="F36" s="3">
        <f>'Agenda V9a'!G30</f>
        <v>16</v>
      </c>
      <c r="G36" s="3">
        <f>'Agenda V9a'!F30</f>
        <v>0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2.6</v>
      </c>
    </row>
    <row r="37" spans="1:18" ht="11.25">
      <c r="A37" s="36"/>
      <c r="B37" s="35" t="e">
        <f>'Agenda V9a'!#REF!</f>
        <v>#REF!</v>
      </c>
      <c r="C37" s="4" t="e">
        <f>'Agenda V9a'!#REF!</f>
        <v>#REF!</v>
      </c>
      <c r="D37" s="4" t="e">
        <f>'Agenda V9a'!#REF!</f>
        <v>#REF!</v>
      </c>
      <c r="E37" s="3" t="e">
        <f>'Agenda V9a'!#REF!</f>
        <v>#REF!</v>
      </c>
      <c r="F37" s="30" t="e">
        <f>'Agenda V9a'!#REF!</f>
        <v>#REF!</v>
      </c>
      <c r="G37" s="30" t="e">
        <f>'Agenda V9a'!#REF!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135</v>
      </c>
      <c r="B38" s="18" t="str">
        <f>'Agenda V9a'!H37</f>
        <v>Grand Ballroom 2</v>
      </c>
      <c r="C38" s="4">
        <f>'Agenda V9a'!C37</f>
        <v>802.11</v>
      </c>
      <c r="D38" s="4" t="str">
        <f>'Agenda V9a'!D37</f>
        <v>TGG</v>
      </c>
      <c r="E38" s="3" t="str">
        <f>'Agenda V9a'!E37</f>
        <v>SR+HT+HM+PD</v>
      </c>
      <c r="F38" s="3">
        <f>'Agenda V9a'!G37</f>
        <v>240</v>
      </c>
      <c r="G38" s="3">
        <f>'Agenda V9a'!F37</f>
        <v>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37</v>
      </c>
    </row>
    <row r="39" spans="1:18" ht="11.25">
      <c r="A39" s="3"/>
      <c r="B39" s="18" t="str">
        <f>'Agenda V9a'!H38</f>
        <v>Grand Ballroom 3/4</v>
      </c>
      <c r="C39" s="4">
        <f>'Agenda V9a'!C38</f>
        <v>802.11</v>
      </c>
      <c r="D39" s="4" t="str">
        <f>'Agenda V9a'!D38</f>
        <v>TGE (QoS)</v>
      </c>
      <c r="E39" s="3" t="str">
        <f>'Agenda V9a'!E38</f>
        <v>SR+HT+HM+PD</v>
      </c>
      <c r="F39" s="3">
        <f>'Agenda V9a'!G38</f>
        <v>160</v>
      </c>
      <c r="G39" s="3">
        <f>'Agenda V9a'!F38</f>
        <v>0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25</v>
      </c>
    </row>
    <row r="40" spans="1:20" s="30" customFormat="1" ht="11.25">
      <c r="A40" s="40"/>
      <c r="B40" s="18" t="str">
        <f>'Agenda V9a'!H39</f>
        <v>Grand Ballroom 5</v>
      </c>
      <c r="C40" s="4">
        <f>'Agenda V9a'!C39</f>
        <v>802.11</v>
      </c>
      <c r="D40" s="4" t="str">
        <f>'Agenda V9a'!D39</f>
        <v>TGI</v>
      </c>
      <c r="E40" s="3" t="str">
        <f>'Agenda V9a'!E39</f>
        <v>SR+HT+HM+PD</v>
      </c>
      <c r="F40" s="3">
        <f>'Agenda V9a'!G39</f>
        <v>75</v>
      </c>
      <c r="G40" s="3">
        <f>'Agenda V9a'!F39</f>
        <v>0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12.25</v>
      </c>
      <c r="S40" s="53"/>
      <c r="T40" s="36"/>
    </row>
    <row r="41" spans="2:20" ht="11.25">
      <c r="B41" s="18" t="str">
        <f>'Agenda V9a'!H40</f>
        <v>Kauai Ballroom 1</v>
      </c>
      <c r="C41" s="4">
        <f>'Agenda V9a'!C40</f>
        <v>802.15</v>
      </c>
      <c r="D41" s="4" t="str">
        <f>'Agenda V9a'!D40</f>
        <v>TG3</v>
      </c>
      <c r="E41" s="3" t="str">
        <f>'Agenda V9a'!E40</f>
        <v>SR+HT</v>
      </c>
      <c r="F41" s="3">
        <f>'Agenda V9a'!G40</f>
        <v>40</v>
      </c>
      <c r="G41" s="3">
        <f>'Agenda V9a'!F40</f>
        <v>0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>
        <f t="shared" si="2"/>
        <v>5</v>
      </c>
      <c r="T41" s="4"/>
    </row>
    <row r="42" spans="1:20" s="79" customFormat="1" ht="11.25">
      <c r="A42" s="76" t="s">
        <v>187</v>
      </c>
      <c r="B42" s="77" t="e">
        <f>'Agenda V9a'!#REF!</f>
        <v>#REF!</v>
      </c>
      <c r="C42" s="78" t="e">
        <f>'Agenda V9a'!#REF!</f>
        <v>#REF!</v>
      </c>
      <c r="D42" s="78" t="e">
        <f>'Agenda V9a'!#REF!</f>
        <v>#REF!</v>
      </c>
      <c r="E42" s="79" t="e">
        <f>'Agenda V9a'!#REF!</f>
        <v>#REF!</v>
      </c>
      <c r="F42" s="79" t="e">
        <f>'Agenda V9a'!#REF!</f>
        <v>#REF!</v>
      </c>
      <c r="G42" s="79" t="e">
        <f>'Agenda V9a'!#REF!</f>
        <v>#REF!</v>
      </c>
      <c r="H42" s="79">
        <v>0</v>
      </c>
      <c r="I42" s="79">
        <v>1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 t="e">
        <f t="shared" si="2"/>
        <v>#REF!</v>
      </c>
      <c r="S42" s="81"/>
      <c r="T42" s="76"/>
    </row>
    <row r="43" spans="2:20" ht="11.25">
      <c r="B43" s="20" t="s">
        <v>53</v>
      </c>
      <c r="C43" s="66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#REF!</v>
      </c>
      <c r="S43" s="52"/>
      <c r="T43" s="12"/>
    </row>
    <row r="44" spans="2:20" ht="11.25">
      <c r="B44" s="20"/>
      <c r="C44" s="66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2"/>
      <c r="T44" s="5"/>
    </row>
    <row r="45" spans="1:19" ht="11.25">
      <c r="A45" s="1" t="str">
        <f>'Agenda V9a'!A53</f>
        <v>Tues</v>
      </c>
      <c r="B45" s="43">
        <f>'Agenda V9a'!A54</f>
        <v>37572</v>
      </c>
      <c r="C45" s="7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8"/>
    </row>
    <row r="46" spans="1:18" ht="11.25">
      <c r="A46" s="37"/>
      <c r="B46" s="33" t="str">
        <f>'Agenda V9a'!H53</f>
        <v>Grand Ballroom 3/4</v>
      </c>
      <c r="C46" s="73">
        <f>'Agenda V9a'!C53</f>
        <v>802.11</v>
      </c>
      <c r="D46" s="4" t="str">
        <f>'Agenda V9a'!D53</f>
        <v>TGE (QoS)</v>
      </c>
      <c r="E46" s="28" t="str">
        <f>'Agenda V9a'!E53</f>
        <v>SR+HT+HM+PD</v>
      </c>
      <c r="F46" s="28">
        <f>'Agenda V9a'!G53</f>
        <v>160</v>
      </c>
      <c r="G46" s="28">
        <f>'Agenda V9a'!F53</f>
        <v>0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25</v>
      </c>
    </row>
    <row r="47" spans="1:19" s="29" customFormat="1" ht="11.25">
      <c r="A47" s="40"/>
      <c r="B47" s="34"/>
      <c r="C47" s="4" t="e">
        <f>'Agenda V9a'!#REF!</f>
        <v>#REF!</v>
      </c>
      <c r="D47" s="4" t="e">
        <f>'Agenda V9a'!#REF!</f>
        <v>#REF!</v>
      </c>
      <c r="R47" s="41"/>
      <c r="S47" s="55"/>
    </row>
    <row r="48" spans="1:18" ht="11.25">
      <c r="A48" s="36"/>
      <c r="B48" s="35"/>
      <c r="C48" s="4" t="e">
        <f>'Agenda V9a'!#REF!</f>
        <v>#REF!</v>
      </c>
      <c r="D48" s="4" t="e">
        <f>'Agenda V9a'!#REF!</f>
        <v>#REF!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136</v>
      </c>
      <c r="B49" s="33" t="str">
        <f>'Agenda V9a'!H55</f>
        <v>Grand Ballroom 7</v>
      </c>
      <c r="C49" s="4">
        <f>'Agenda V9a'!C55</f>
        <v>802.15</v>
      </c>
      <c r="D49" s="4" t="str">
        <f>'Agenda V9a'!D55</f>
        <v>SG3a</v>
      </c>
      <c r="E49" s="28" t="str">
        <f>'Agenda V9a'!E55</f>
        <v>SR+HT+HM+PD</v>
      </c>
      <c r="F49" s="28">
        <f>'Agenda V9a'!G55</f>
        <v>75</v>
      </c>
      <c r="G49" s="28" t="str">
        <f>'Agenda V9a'!F55</f>
        <v> 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>
        <f>(F49*0.75)/5+1</f>
        <v>12.25</v>
      </c>
      <c r="S49" s="54"/>
    </row>
    <row r="50" spans="1:19" s="30" customFormat="1" ht="22.5">
      <c r="A50" s="36"/>
      <c r="B50" s="34"/>
      <c r="C50" s="36" t="str">
        <f>'Agenda V9a'!C75</f>
        <v>802.11/802.15</v>
      </c>
      <c r="D50" s="36" t="str">
        <f>'Agenda V9a'!D75</f>
        <v>PC</v>
      </c>
      <c r="E50" s="29"/>
      <c r="F50" s="29"/>
      <c r="G50" s="29"/>
      <c r="S50" s="53"/>
    </row>
    <row r="51" spans="1:19" s="28" customFormat="1" ht="11.25">
      <c r="A51" s="37"/>
      <c r="B51" s="33" t="e">
        <f>'Agenda V9a'!#REF!</f>
        <v>#REF!</v>
      </c>
      <c r="C51" s="4" t="e">
        <f>'Agenda V9a'!#REF!</f>
        <v>#REF!</v>
      </c>
      <c r="D51" s="4" t="e">
        <f>'Agenda V9a'!#REF!</f>
        <v>#REF!</v>
      </c>
      <c r="E51" s="3" t="e">
        <f>'Agenda V9a'!#REF!</f>
        <v>#REF!</v>
      </c>
      <c r="F51" s="28" t="e">
        <f>'Agenda V9a'!#REF!</f>
        <v>#REF!</v>
      </c>
      <c r="G51" s="28" t="e">
        <f>'Agenda V9a'!#REF!</f>
        <v>#REF!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 t="e">
        <f>(F51*0.5)/5+1</f>
        <v>#REF!</v>
      </c>
      <c r="S51" s="54"/>
    </row>
    <row r="52" spans="1:19" s="30" customFormat="1" ht="11.25">
      <c r="A52" s="36"/>
      <c r="B52" s="34"/>
      <c r="C52" s="36">
        <f>'Agenda V9a'!C67</f>
        <v>802.3</v>
      </c>
      <c r="D52" s="36" t="str">
        <f>'Agenda V9a'!D67</f>
        <v>CSMA/CD - (EFM Copper)</v>
      </c>
      <c r="E52" s="29" t="str">
        <f>'Agenda V9a'!E67</f>
        <v>SR+PD+HT+HM</v>
      </c>
      <c r="F52" s="29"/>
      <c r="G52" s="29"/>
      <c r="S52" s="53"/>
    </row>
    <row r="53" spans="1:19" s="28" customFormat="1" ht="11.25">
      <c r="A53" s="37"/>
      <c r="B53" s="33" t="e">
        <f>'Agenda V9a'!#REF!</f>
        <v>#REF!</v>
      </c>
      <c r="C53" s="4" t="e">
        <f>'Agenda V9a'!#REF!</f>
        <v>#REF!</v>
      </c>
      <c r="D53" s="4" t="e">
        <f>'Agenda V9a'!#REF!</f>
        <v>#REF!</v>
      </c>
      <c r="E53" s="28" t="e">
        <f>'Agenda V9a'!#REF!</f>
        <v>#REF!</v>
      </c>
      <c r="F53" s="28" t="e">
        <f>'Agenda V9a'!#REF!</f>
        <v>#REF!</v>
      </c>
      <c r="G53" s="28" t="e">
        <f>'Agenda V9a'!#REF!</f>
        <v>#REF!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 t="e">
        <f>(F53*0.5)/5+1</f>
        <v>#REF!</v>
      </c>
      <c r="S53" s="54"/>
    </row>
    <row r="54" spans="1:19" s="29" customFormat="1" ht="11.25">
      <c r="A54" s="40"/>
      <c r="B54" s="34"/>
      <c r="C54" s="4">
        <f>'Agenda V9a'!C66</f>
        <v>802.3</v>
      </c>
      <c r="D54" s="4" t="str">
        <f>'Agenda V9a'!D66</f>
        <v>CSMA/CD - (EFM Fiber Optics)</v>
      </c>
      <c r="R54" s="41"/>
      <c r="S54" s="55"/>
    </row>
    <row r="55" spans="1:19" s="30" customFormat="1" ht="11.25">
      <c r="A55" s="36"/>
      <c r="B55" s="34"/>
      <c r="C55" s="36" t="e">
        <f>'Agenda V9a'!#REF!</f>
        <v>#REF!</v>
      </c>
      <c r="D55" s="36" t="e">
        <f>'Agenda V9a'!#REF!</f>
        <v>#REF!</v>
      </c>
      <c r="E55" s="29"/>
      <c r="F55" s="29"/>
      <c r="G55" s="29"/>
      <c r="R55" s="38"/>
      <c r="S55" s="53"/>
    </row>
    <row r="56" spans="1:19" s="28" customFormat="1" ht="11.25">
      <c r="A56" s="37"/>
      <c r="B56" s="33" t="e">
        <f>'Agenda V9a'!#REF!</f>
        <v>#REF!</v>
      </c>
      <c r="C56" s="4" t="e">
        <f>'Agenda V9a'!#REF!</f>
        <v>#REF!</v>
      </c>
      <c r="D56" s="4" t="e">
        <f>'Agenda V9a'!#REF!</f>
        <v>#REF!</v>
      </c>
      <c r="E56" s="28" t="e">
        <f>'Agenda V9a'!#REF!</f>
        <v>#REF!</v>
      </c>
      <c r="F56" s="28" t="e">
        <f>'Agenda V9a'!#REF!</f>
        <v>#REF!</v>
      </c>
      <c r="G56" s="28" t="e">
        <f>'Agenda V9a'!#REF!</f>
        <v>#REF!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 t="e">
        <f>(F56*0.5)/5+1</f>
        <v>#REF!</v>
      </c>
      <c r="S56" s="54"/>
    </row>
    <row r="57" spans="1:19" s="29" customFormat="1" ht="11.25">
      <c r="A57" s="40"/>
      <c r="B57" s="34"/>
      <c r="C57" s="4">
        <f>'Agenda V9a'!C65</f>
        <v>802.3</v>
      </c>
      <c r="D57" s="4" t="str">
        <f>'Agenda V9a'!D65</f>
        <v>CSMA/CD - (EFM EPON)</v>
      </c>
      <c r="R57" s="41"/>
      <c r="S57" s="55"/>
    </row>
    <row r="58" spans="1:19" s="29" customFormat="1" ht="22.5">
      <c r="A58" s="40"/>
      <c r="B58" s="34"/>
      <c r="C58" s="4" t="str">
        <f>'Agenda V9a'!C83</f>
        <v>Call For Interest</v>
      </c>
      <c r="D58" s="4" t="str">
        <f>'Agenda V9a'!D83</f>
        <v>10GBASE-CX4</v>
      </c>
      <c r="R58" s="41"/>
      <c r="S58" s="55"/>
    </row>
    <row r="59" spans="1:19" s="30" customFormat="1" ht="11.25">
      <c r="A59" s="36"/>
      <c r="B59" s="35"/>
      <c r="C59" s="4" t="str">
        <f>'Agenda V9a'!C87</f>
        <v>Tutorial #4:</v>
      </c>
      <c r="D59" s="4" t="str">
        <f>'Agenda V9a'!D87</f>
        <v>TBA</v>
      </c>
      <c r="R59" s="38"/>
      <c r="S59" s="53"/>
    </row>
    <row r="60" spans="1:19" s="29" customFormat="1" ht="22.5">
      <c r="A60" s="40" t="s">
        <v>137</v>
      </c>
      <c r="B60" s="33" t="e">
        <f>'Agenda V9a'!#REF!</f>
        <v>#REF!</v>
      </c>
      <c r="C60" s="4" t="e">
        <f>'Agenda V9a'!#REF!</f>
        <v>#REF!</v>
      </c>
      <c r="D60" s="4" t="e">
        <f>'Agenda V9a'!#REF!</f>
        <v>#REF!</v>
      </c>
      <c r="E60" s="28" t="e">
        <f>'Agenda V9a'!#REF!</f>
        <v>#REF!</v>
      </c>
      <c r="F60" s="28" t="e">
        <f>'Agenda V9a'!#REF!</f>
        <v>#REF!</v>
      </c>
      <c r="G60" s="28" t="e">
        <f>'Agenda V9a'!#REF!</f>
        <v>#REF!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 t="e">
        <f>(F60*0.75)/5+1</f>
        <v>#REF!</v>
      </c>
      <c r="S60" s="55"/>
    </row>
    <row r="61" spans="1:19" s="30" customFormat="1" ht="11.25">
      <c r="A61" s="36"/>
      <c r="B61" s="35"/>
      <c r="C61" s="36">
        <f>'Agenda V9a'!C77</f>
        <v>802.11</v>
      </c>
      <c r="D61" s="36" t="str">
        <f>'Agenda V9a'!D77</f>
        <v>TGG </v>
      </c>
      <c r="R61" s="38"/>
      <c r="S61" s="53"/>
    </row>
    <row r="62" spans="2:18" ht="11.25">
      <c r="B62" s="18" t="str">
        <f>'Agenda V9a'!H56</f>
        <v>Kauai Ballroom 3/4</v>
      </c>
      <c r="C62" s="4">
        <f>'Agenda V9a'!C56</f>
        <v>802.17</v>
      </c>
      <c r="D62" s="4" t="str">
        <f>'Agenda V9a'!D56</f>
        <v>RPR </v>
      </c>
      <c r="E62" s="3" t="str">
        <f>'Agenda V9a'!E56</f>
        <v>SR+HT+HM+PD</v>
      </c>
      <c r="F62" s="3">
        <f>'Agenda V9a'!G56</f>
        <v>80</v>
      </c>
      <c r="G62" s="3">
        <f>'Agenda V9a'!F56</f>
        <v>0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9</v>
      </c>
    </row>
    <row r="63" spans="1:19" s="29" customFormat="1" ht="11.25">
      <c r="A63" s="40"/>
      <c r="B63" s="33" t="e">
        <f>'Agenda V9a'!#REF!</f>
        <v>#REF!</v>
      </c>
      <c r="C63" s="4" t="e">
        <f>'Agenda V9a'!#REF!</f>
        <v>#REF!</v>
      </c>
      <c r="D63" s="4" t="e">
        <f>'Agenda V9a'!#REF!</f>
        <v>#REF!</v>
      </c>
      <c r="E63" s="28" t="e">
        <f>'Agenda V9a'!#REF!</f>
        <v>#REF!</v>
      </c>
      <c r="F63" s="28" t="e">
        <f>'Agenda V9a'!#REF!</f>
        <v>#REF!</v>
      </c>
      <c r="G63" s="28" t="e">
        <f>'Agenda V9a'!#REF!</f>
        <v>#REF!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 t="e">
        <f>(F63*0.5)/5+1</f>
        <v>#REF!</v>
      </c>
      <c r="S63" s="55"/>
    </row>
    <row r="64" spans="1:19" s="30" customFormat="1" ht="11.25">
      <c r="A64" s="36"/>
      <c r="B64" s="35"/>
      <c r="C64" s="36" t="e">
        <f>'Agenda V9a'!#REF!</f>
        <v>#REF!</v>
      </c>
      <c r="D64" s="36" t="e">
        <f>'Agenda V9a'!#REF!</f>
        <v>#REF!</v>
      </c>
      <c r="R64" s="38"/>
      <c r="S64" s="53"/>
    </row>
    <row r="65" spans="2:18" ht="11.25">
      <c r="B65" s="33" t="str">
        <f>'Agenda V9a'!H58</f>
        <v>Grand Ballroom 6</v>
      </c>
      <c r="C65" s="4">
        <f>'Agenda V9a'!C58</f>
        <v>802.15</v>
      </c>
      <c r="D65" s="4" t="str">
        <f>'Agenda V9a'!D58</f>
        <v>TG2</v>
      </c>
      <c r="E65" s="28" t="str">
        <f>'Agenda V9a'!E54</f>
        <v>SR+HT+HM+PD</v>
      </c>
      <c r="F65" s="28">
        <f>'Agenda V9a'!G58</f>
        <v>60</v>
      </c>
      <c r="G65" s="28">
        <f>'Agenda V9a'!F58</f>
        <v>0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>
        <f>(F65*0.5)/5+1</f>
        <v>7</v>
      </c>
    </row>
    <row r="66" spans="2:18" ht="11.25">
      <c r="B66" s="18" t="str">
        <f>'Agenda V9a'!H59</f>
        <v>Garden Isle 3</v>
      </c>
      <c r="C66" s="4">
        <f>'Agenda V9a'!C59</f>
        <v>802.15</v>
      </c>
      <c r="D66" s="4" t="str">
        <f>'Agenda V9a'!D59</f>
        <v>TG4</v>
      </c>
      <c r="E66" s="3" t="str">
        <f>'Agenda V9a'!E59</f>
        <v>BR</v>
      </c>
      <c r="F66" s="3">
        <f>'Agenda V9a'!G59</f>
        <v>16</v>
      </c>
      <c r="G66" s="3">
        <f>'Agenda V9a'!F59</f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2.6</v>
      </c>
    </row>
    <row r="67" spans="1:19" s="30" customFormat="1" ht="22.5">
      <c r="A67" s="36"/>
      <c r="B67" s="34" t="str">
        <f>'Agenda V9a'!H62</f>
        <v>Regency Boardroom</v>
      </c>
      <c r="C67" s="36" t="str">
        <f>'Agenda V9a'!C62</f>
        <v>802.0</v>
      </c>
      <c r="D67" s="36" t="str">
        <f>'Agenda V9a'!D62</f>
        <v>Executive Sub-Committees</v>
      </c>
      <c r="E67" s="29" t="str">
        <f>'Agenda V9a'!E62</f>
        <v>BR+SP</v>
      </c>
      <c r="F67" s="29">
        <f>'Agenda V9a'!G62</f>
        <v>12</v>
      </c>
      <c r="G67" s="29">
        <f>'Agenda V9a'!F62</f>
        <v>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>
        <f>(F67*0.5)/5+1</f>
        <v>2.2</v>
      </c>
      <c r="S67" s="53"/>
    </row>
    <row r="68" spans="1:18" ht="11.25">
      <c r="A68" s="4" t="s">
        <v>136</v>
      </c>
      <c r="B68" s="18" t="str">
        <f>'Agenda V9a'!H63</f>
        <v>Lawai (*Sher)</v>
      </c>
      <c r="C68" s="4">
        <f>'Agenda V9a'!C63</f>
        <v>802.1</v>
      </c>
      <c r="D68" s="4" t="str">
        <f>'Agenda V9a'!D63</f>
        <v>HILI WG</v>
      </c>
      <c r="E68" s="3" t="str">
        <f>'Agenda V9a'!E63</f>
        <v>SR+HT+OH</v>
      </c>
      <c r="F68" s="3">
        <f>'Agenda V9a'!G63</f>
        <v>50</v>
      </c>
      <c r="G68" s="3">
        <f>'Agenda V9a'!F63</f>
        <v>0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6</v>
      </c>
    </row>
    <row r="69" spans="1:19" s="30" customFormat="1" ht="22.5">
      <c r="A69" s="36"/>
      <c r="B69" s="34" t="str">
        <f>'Agenda V9a'!H68</f>
        <v>Boardroom 1/2 (*Sher)</v>
      </c>
      <c r="C69" s="36">
        <f>'Agenda V9a'!C68</f>
        <v>802.3</v>
      </c>
      <c r="D69" s="36" t="str">
        <f>'Agenda V9a'!D68</f>
        <v>CSMA/CD - (DTE Power)</v>
      </c>
      <c r="E69" s="29" t="str">
        <f>'Agenda V9a'!E68</f>
        <v>BR</v>
      </c>
      <c r="F69" s="29">
        <f>'Agenda V9a'!G68</f>
        <v>25</v>
      </c>
      <c r="G69" s="29">
        <f>'Agenda V9a'!F68</f>
        <v>0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4.75</v>
      </c>
      <c r="S69" s="53"/>
    </row>
    <row r="70" spans="1:18" ht="11.25">
      <c r="A70" s="37"/>
      <c r="B70" s="33" t="str">
        <f>'Agenda V9a'!H69</f>
        <v>Kauai Ballroom 5/6</v>
      </c>
      <c r="C70" s="4">
        <f>'Agenda V9a'!C69</f>
        <v>802.16</v>
      </c>
      <c r="D70" s="4" t="str">
        <f>'Agenda V9a'!D69</f>
        <v>Mobile WirelessMAN Study Group</v>
      </c>
      <c r="E70" s="28" t="str">
        <f>'Agenda V9a'!E69</f>
        <v>SR+HM+HT</v>
      </c>
      <c r="F70" s="28">
        <f>'Agenda V9a'!G69</f>
        <v>75</v>
      </c>
      <c r="G70" s="28">
        <f>'Agenda V9a'!F69</f>
        <v>0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12.25</v>
      </c>
    </row>
    <row r="71" spans="1:18" ht="11.25">
      <c r="A71" s="36"/>
      <c r="B71" s="33" t="str">
        <f>'Agenda V9a'!H70</f>
        <v>Garden Isle 2</v>
      </c>
      <c r="C71" s="4">
        <f>'Agenda V9a'!C70</f>
        <v>802.16</v>
      </c>
      <c r="D71" s="4" t="str">
        <f>'Agenda V9a'!D70</f>
        <v>WirelessMAN TGC1/TGC2 Conformance</v>
      </c>
      <c r="E71" s="28" t="str">
        <f>'Agenda V9a'!E70</f>
        <v>BR</v>
      </c>
      <c r="F71" s="28">
        <f>'Agenda V9a'!G70</f>
        <v>16</v>
      </c>
      <c r="G71" s="28">
        <f>'Agenda V9a'!F70</f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3.4</v>
      </c>
    </row>
    <row r="72" spans="2:18" ht="11.25">
      <c r="B72" s="33" t="str">
        <f>'Agenda V9a'!H57</f>
        <v>Kuhio's</v>
      </c>
      <c r="C72" s="4">
        <f>'Agenda V9a'!C57</f>
        <v>802.11</v>
      </c>
      <c r="D72" s="4" t="str">
        <f>'Agenda V9a'!D57</f>
        <v>TGF </v>
      </c>
      <c r="E72" s="28" t="str">
        <f>'Agenda V9a'!E57</f>
        <v>SR+HT</v>
      </c>
      <c r="F72" s="28">
        <f>'Agenda V9a'!G57</f>
        <v>40</v>
      </c>
      <c r="G72" s="28">
        <f>'Agenda V9a'!F57</f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>
        <f t="shared" si="4"/>
        <v>7</v>
      </c>
    </row>
    <row r="73" spans="2:18" ht="11.25">
      <c r="B73" s="33" t="str">
        <f>'Agenda V9a'!H71</f>
        <v>Grand Ballroom 1</v>
      </c>
      <c r="C73" s="4">
        <f>'Agenda V9a'!C71</f>
        <v>802.11</v>
      </c>
      <c r="D73" s="4" t="str">
        <f>'Agenda V9a'!D71</f>
        <v>TGH</v>
      </c>
      <c r="E73" s="28" t="str">
        <f>'Agenda V9a'!E71</f>
        <v>SR+HT+HM+PD</v>
      </c>
      <c r="F73" s="28">
        <f>'Agenda V9a'!G71</f>
        <v>75</v>
      </c>
      <c r="G73" s="28">
        <f>'Agenda V9a'!F71</f>
        <v>0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12.25</v>
      </c>
    </row>
    <row r="74" spans="1:19" s="30" customFormat="1" ht="11.25">
      <c r="A74" s="36"/>
      <c r="B74" s="33" t="str">
        <f>'Agenda V9a'!H72</f>
        <v>Kauai Ballroom 1</v>
      </c>
      <c r="C74" s="4">
        <f>'Agenda V9a'!C72</f>
        <v>802.15</v>
      </c>
      <c r="D74" s="4" t="str">
        <f>'Agenda V9a'!D72</f>
        <v>TG3</v>
      </c>
      <c r="E74" s="28" t="str">
        <f>'Agenda V9a'!E72</f>
        <v>SR+HT</v>
      </c>
      <c r="F74" s="28">
        <f>'Agenda V9a'!G72</f>
        <v>40</v>
      </c>
      <c r="G74" s="28">
        <f>'Agenda V9a'!F72</f>
        <v>0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5</v>
      </c>
      <c r="S74" s="53"/>
    </row>
    <row r="75" spans="1:19" s="85" customFormat="1" ht="11.25">
      <c r="A75" s="82" t="s">
        <v>136</v>
      </c>
      <c r="B75" s="83" t="e">
        <f>'Agenda V9a'!#REF!</f>
        <v>#REF!</v>
      </c>
      <c r="C75" s="76" t="e">
        <f>'Agenda V9a'!#REF!</f>
        <v>#REF!</v>
      </c>
      <c r="D75" s="76" t="e">
        <f>'Agenda V9a'!#REF!</f>
        <v>#REF!</v>
      </c>
      <c r="E75" s="84" t="e">
        <f>'Agenda V9a'!#REF!</f>
        <v>#REF!</v>
      </c>
      <c r="F75" s="84" t="e">
        <f>'Agenda V9a'!#REF!</f>
        <v>#REF!</v>
      </c>
      <c r="G75" s="84" t="e">
        <f>'Agenda V9a'!#REF!</f>
        <v>#REF!</v>
      </c>
      <c r="H75" s="85">
        <v>0</v>
      </c>
      <c r="I75" s="85">
        <v>1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6" t="e">
        <f t="shared" si="4"/>
        <v>#REF!</v>
      </c>
      <c r="S75" s="87"/>
    </row>
    <row r="76" spans="2:18" ht="11.25">
      <c r="B76" s="18" t="e">
        <f>'Agenda V9a'!#REF!</f>
        <v>#REF!</v>
      </c>
      <c r="C76" s="4" t="e">
        <f>'Agenda V9a'!#REF!</f>
        <v>#REF!</v>
      </c>
      <c r="D76" s="4" t="e">
        <f>'Agenda V9a'!#REF!</f>
        <v>#REF!</v>
      </c>
      <c r="E76" s="3" t="e">
        <f>'Agenda V9a'!#REF!</f>
        <v>#REF!</v>
      </c>
      <c r="F76" s="3" t="e">
        <f>'Agenda V9a'!#REF!</f>
        <v>#REF!</v>
      </c>
      <c r="G76" s="3" t="e">
        <f>'Agenda V9a'!#REF!</f>
        <v>#REF!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 t="e">
        <f>(F76*0.5)/5+1</f>
        <v>#REF!</v>
      </c>
    </row>
    <row r="77" spans="1:19" s="30" customFormat="1" ht="11.25">
      <c r="A77" s="36"/>
      <c r="B77" s="34" t="str">
        <f>'Agenda V9a'!H64</f>
        <v>Koloa (*Sher)</v>
      </c>
      <c r="C77" s="36">
        <f>'Agenda V9a'!C64</f>
        <v>802.3</v>
      </c>
      <c r="D77" s="36" t="str">
        <f>'Agenda V9a'!D64</f>
        <v>CSMA/CD - (EFM-OAM)</v>
      </c>
      <c r="E77" s="29" t="str">
        <f>'Agenda V9a'!E64</f>
        <v>SR+HT+HM</v>
      </c>
      <c r="F77" s="29">
        <f>'Agenda V9a'!G64</f>
        <v>50</v>
      </c>
      <c r="G77" s="29">
        <f>'Agenda V9a'!F64</f>
        <v>0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6</v>
      </c>
      <c r="S77" s="53"/>
    </row>
    <row r="78" spans="1:18" ht="33.75">
      <c r="A78" s="4" t="s">
        <v>138</v>
      </c>
      <c r="B78" s="33" t="str">
        <f>'Agenda V9a'!H78</f>
        <v>Kauai Ballroom 3</v>
      </c>
      <c r="C78" s="4">
        <f>'Agenda V9a'!C78</f>
        <v>802.17</v>
      </c>
      <c r="D78" s="4" t="str">
        <f>'Agenda V9a'!D78</f>
        <v>RPR #1</v>
      </c>
      <c r="E78" s="28" t="str">
        <f>'Agenda V9a'!E78</f>
        <v>SR+HT</v>
      </c>
      <c r="F78" s="28">
        <f>'Agenda V9a'!G78</f>
        <v>40</v>
      </c>
      <c r="G78" s="28">
        <f>'Agenda V9a'!F78</f>
        <v>0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7</v>
      </c>
    </row>
    <row r="79" spans="2:18" ht="11.25">
      <c r="B79" s="33" t="str">
        <f>'Agenda V9a'!H79</f>
        <v>Kauai Ballroom 4</v>
      </c>
      <c r="C79" s="4">
        <f>'Agenda V9a'!C79</f>
        <v>802.17</v>
      </c>
      <c r="D79" s="4" t="str">
        <f>'Agenda V9a'!D79</f>
        <v>RPR #2</v>
      </c>
      <c r="E79" s="28" t="str">
        <f>'Agenda V9a'!E79</f>
        <v>SR+HT</v>
      </c>
      <c r="F79" s="28">
        <f>'Agenda V9a'!G79</f>
        <v>40</v>
      </c>
      <c r="G79" s="28">
        <f>'Agenda V9a'!F79</f>
        <v>0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7</v>
      </c>
    </row>
    <row r="80" spans="2:18" ht="11.25">
      <c r="B80" s="33" t="str">
        <f>'Agenda V9a'!H80</f>
        <v>Garden Isle 1</v>
      </c>
      <c r="C80" s="4">
        <f>'Agenda V9a'!C80</f>
        <v>802.17</v>
      </c>
      <c r="D80" s="4" t="str">
        <f>'Agenda V9a'!D80</f>
        <v>RPR #3</v>
      </c>
      <c r="E80" s="28" t="str">
        <f>'Agenda V9a'!E80</f>
        <v>BR</v>
      </c>
      <c r="F80" s="28">
        <f>'Agenda V9a'!G80</f>
        <v>16</v>
      </c>
      <c r="G80" s="28">
        <f>'Agenda V9a'!F80</f>
        <v>0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3.4</v>
      </c>
    </row>
    <row r="81" spans="1:19" s="12" customFormat="1" ht="11.25">
      <c r="A81" s="5"/>
      <c r="B81" s="20" t="s">
        <v>53</v>
      </c>
      <c r="C81" s="66"/>
      <c r="D81" s="5"/>
      <c r="F81" s="13" t="e">
        <f>SUM(F46:F80)-F62</f>
        <v>#REF!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#REF!</v>
      </c>
      <c r="S81" s="52"/>
    </row>
    <row r="82" spans="1:19" s="12" customFormat="1" ht="11.25">
      <c r="A82" s="5"/>
      <c r="B82" s="20"/>
      <c r="C82" s="66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2"/>
    </row>
    <row r="83" spans="1:19" s="27" customFormat="1" ht="11.25">
      <c r="A83" s="24" t="str">
        <f>'Agenda V9a'!A95</f>
        <v>Wed</v>
      </c>
      <c r="B83" s="43">
        <f>'Agenda V9a'!A96</f>
        <v>37573</v>
      </c>
      <c r="C83" s="72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6"/>
    </row>
    <row r="84" spans="1:19" s="28" customFormat="1" ht="11.25">
      <c r="A84" s="37"/>
      <c r="B84" s="33" t="str">
        <f>'Agenda V9a'!H95</f>
        <v>Grand Ballroom 1</v>
      </c>
      <c r="C84" s="4">
        <f>'Agenda V9a'!C95</f>
        <v>802.11</v>
      </c>
      <c r="D84" s="4" t="str">
        <f>'Agenda V9a'!D95</f>
        <v>TGH</v>
      </c>
      <c r="E84" s="3" t="str">
        <f>'Agenda V9a'!E95</f>
        <v>SR+HT+HM+PD</v>
      </c>
      <c r="F84" s="28">
        <f>'Agenda V9a'!G95</f>
        <v>75</v>
      </c>
      <c r="G84" s="28">
        <f>'Agenda V9a'!F95</f>
        <v>0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12.25</v>
      </c>
      <c r="S84" s="54"/>
    </row>
    <row r="85" spans="1:19" s="30" customFormat="1" ht="11.25">
      <c r="A85" s="36" t="s">
        <v>139</v>
      </c>
      <c r="B85" s="34"/>
      <c r="C85" s="36">
        <f>'Agenda V9a'!C122</f>
        <v>802.11</v>
      </c>
      <c r="D85" s="36" t="str">
        <f>'Agenda V9a'!D122</f>
        <v>TGE (QoS)</v>
      </c>
      <c r="E85" s="29" t="str">
        <f>'Agenda V9a'!E122</f>
        <v>SR+HT+HM+PD</v>
      </c>
      <c r="F85" s="29"/>
      <c r="G85" s="29"/>
      <c r="R85" s="38"/>
      <c r="S85" s="53"/>
    </row>
    <row r="86" spans="1:19" s="29" customFormat="1" ht="22.5">
      <c r="A86" s="40" t="s">
        <v>137</v>
      </c>
      <c r="B86" s="33" t="str">
        <f>'Agenda V9a'!H96</f>
        <v>Grand Ballroom 3/4</v>
      </c>
      <c r="C86" s="4">
        <f>'Agenda V9a'!C96</f>
        <v>802.11</v>
      </c>
      <c r="D86" s="4" t="str">
        <f>'Agenda V9a'!D96</f>
        <v>TGE (QoS)</v>
      </c>
      <c r="E86" s="28" t="str">
        <f>'Agenda V9a'!E96</f>
        <v>SR+HT+HM+PD</v>
      </c>
      <c r="F86" s="28">
        <f>'Agenda V9a'!G96</f>
        <v>160</v>
      </c>
      <c r="G86" s="28">
        <f>'Agenda V9a'!F96</f>
        <v>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25</v>
      </c>
      <c r="S86" s="55"/>
    </row>
    <row r="87" spans="1:19" s="29" customFormat="1" ht="11.25">
      <c r="A87" s="40"/>
      <c r="B87" s="34"/>
      <c r="C87" s="4">
        <f>'Agenda V9a'!C118</f>
        <v>802.11</v>
      </c>
      <c r="D87" s="4" t="str">
        <f>'Agenda V9a'!D118</f>
        <v>WLAN Full WG Mid-Session Plenary</v>
      </c>
      <c r="S87" s="55"/>
    </row>
    <row r="88" spans="1:19" s="30" customFormat="1" ht="11.25">
      <c r="A88" s="36"/>
      <c r="B88" s="34"/>
      <c r="C88" s="36">
        <f>'Agenda V9a'!C123</f>
        <v>802.11</v>
      </c>
      <c r="D88" s="36" t="str">
        <f>'Agenda V9a'!D123</f>
        <v>TGG</v>
      </c>
      <c r="E88" s="29"/>
      <c r="F88" s="29"/>
      <c r="G88" s="29"/>
      <c r="R88" s="38"/>
      <c r="S88" s="53"/>
    </row>
    <row r="89" spans="2:18" ht="11.25">
      <c r="B89" s="18" t="str">
        <f>'Agenda V9a'!H97</f>
        <v>Grand Ballroom 2</v>
      </c>
      <c r="C89" s="4">
        <f>'Agenda V9a'!C97</f>
        <v>802.11</v>
      </c>
      <c r="D89" s="4" t="str">
        <f>'Agenda V9a'!D97</f>
        <v>TGG</v>
      </c>
      <c r="E89" s="3" t="str">
        <f>'Agenda V9a'!E97</f>
        <v>SR+HT+HM+PD</v>
      </c>
      <c r="F89" s="3">
        <f>'Agenda V9a'!G97</f>
        <v>240</v>
      </c>
      <c r="G89" s="3">
        <f>'Agenda V9a'!F97</f>
        <v>0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37</v>
      </c>
    </row>
    <row r="90" spans="1:19" s="29" customFormat="1" ht="11.25">
      <c r="A90" s="40" t="s">
        <v>139</v>
      </c>
      <c r="B90" s="34" t="e">
        <f>'Agenda V9a'!#REF!</f>
        <v>#REF!</v>
      </c>
      <c r="C90" s="4" t="e">
        <f>'Agenda V9a'!#REF!</f>
        <v>#REF!</v>
      </c>
      <c r="D90" s="4" t="e">
        <f>'Agenda V9a'!#REF!</f>
        <v>#REF!</v>
      </c>
      <c r="E90" s="29" t="e">
        <f>'Agenda V9a'!#REF!</f>
        <v>#REF!</v>
      </c>
      <c r="F90" s="29" t="e">
        <f>'Agenda V9a'!#REF!</f>
        <v>#REF!</v>
      </c>
      <c r="G90" s="29" t="e">
        <f>'Agenda V9a'!#REF!</f>
        <v>#REF!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#REF!</v>
      </c>
      <c r="S90" s="55"/>
    </row>
    <row r="91" spans="1:19" s="30" customFormat="1" ht="11.25">
      <c r="A91" s="36"/>
      <c r="B91" s="35"/>
      <c r="C91" s="36">
        <f>'Agenda V9a'!C106</f>
        <v>802.1</v>
      </c>
      <c r="D91" s="36" t="str">
        <f>'Agenda V9a'!D106</f>
        <v>HILI WG</v>
      </c>
      <c r="S91" s="53"/>
    </row>
    <row r="92" spans="1:19" s="28" customFormat="1" ht="11.25">
      <c r="A92" s="37"/>
      <c r="B92" s="33" t="str">
        <f>'Agenda V9a'!H98</f>
        <v>Grand Ballroom 6</v>
      </c>
      <c r="C92" s="4">
        <f>'Agenda V9a'!C98</f>
        <v>802.15</v>
      </c>
      <c r="D92" s="4" t="str">
        <f>'Agenda V9a'!D98</f>
        <v>TG2</v>
      </c>
      <c r="E92" s="28" t="str">
        <f>'Agenda V9a'!E98</f>
        <v>SR+HT</v>
      </c>
      <c r="F92" s="28">
        <f>'Agenda V9a'!G98</f>
        <v>60</v>
      </c>
      <c r="G92" s="28">
        <f>'Agenda V9a'!F98</f>
        <v>0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10</v>
      </c>
      <c r="S92" s="54"/>
    </row>
    <row r="93" spans="1:19" s="30" customFormat="1" ht="11.25">
      <c r="A93" s="36"/>
      <c r="B93" s="35"/>
      <c r="C93" s="36" t="str">
        <f>'Agenda V9a'!C120</f>
        <v>802 COEX</v>
      </c>
      <c r="D93" s="36" t="str">
        <f>'Agenda V9a'!D120</f>
        <v>Wireless Coexistence SG</v>
      </c>
      <c r="R93" s="38"/>
      <c r="S93" s="53"/>
    </row>
    <row r="94" spans="2:18" ht="11.25">
      <c r="B94" s="18" t="str">
        <f>'Agenda V9a'!H99</f>
        <v>Kauai Ballroom 1</v>
      </c>
      <c r="C94" s="4">
        <f>'Agenda V9a'!C99</f>
        <v>802.15</v>
      </c>
      <c r="D94" s="4" t="str">
        <f>'Agenda V9a'!D99</f>
        <v>TG3</v>
      </c>
      <c r="E94" s="3" t="str">
        <f>'Agenda V9a'!E99</f>
        <v>SR+HT</v>
      </c>
      <c r="F94" s="3">
        <f>'Agenda V9a'!G99</f>
        <v>40</v>
      </c>
      <c r="G94" s="3">
        <f>'Agenda V9a'!F99</f>
        <v>0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7</v>
      </c>
    </row>
    <row r="95" spans="2:18" ht="11.25">
      <c r="B95" s="33" t="str">
        <f>'Agenda V9a'!H100</f>
        <v>Garden Isle 3</v>
      </c>
      <c r="C95" s="4">
        <f>'Agenda V9a'!C100</f>
        <v>802.15</v>
      </c>
      <c r="D95" s="4" t="str">
        <f>'Agenda V9a'!D100</f>
        <v>TG4</v>
      </c>
      <c r="E95" s="28" t="str">
        <f>'Agenda V9a'!E100</f>
        <v>BR</v>
      </c>
      <c r="F95" s="28">
        <f>'Agenda V9a'!G100</f>
        <v>16</v>
      </c>
      <c r="G95" s="28">
        <f>'Agenda V9a'!F100</f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3.4</v>
      </c>
    </row>
    <row r="96" spans="1:19" s="28" customFormat="1" ht="11.25">
      <c r="A96" s="37"/>
      <c r="B96" s="33" t="str">
        <f>'Agenda V9a'!H102</f>
        <v>TBA</v>
      </c>
      <c r="C96" s="4">
        <f>'Agenda V9a'!C102</f>
        <v>802.1</v>
      </c>
      <c r="D96" s="4" t="str">
        <f>'Agenda V9a'!D102</f>
        <v>Technical Plenary</v>
      </c>
      <c r="E96" s="28" t="str">
        <f>'Agenda V9a'!E102</f>
        <v>SR+HT+HM+PD</v>
      </c>
      <c r="F96" s="28">
        <f>'Agenda V9a'!G102</f>
        <v>100</v>
      </c>
      <c r="G96" s="28">
        <f>'Agenda V9a'!F102</f>
        <v>0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>
        <f>(F96*0.5)/5+1</f>
        <v>11</v>
      </c>
      <c r="S96" s="54"/>
    </row>
    <row r="97" spans="1:19" s="30" customFormat="1" ht="11.25">
      <c r="A97" s="36"/>
      <c r="B97" s="35"/>
      <c r="C97" s="36">
        <f>'Agenda V9a'!C128</f>
        <v>802.11</v>
      </c>
      <c r="D97" s="36" t="str">
        <f>'Agenda V9a'!D128</f>
        <v>WNG SC</v>
      </c>
      <c r="R97" s="38"/>
      <c r="S97" s="53"/>
    </row>
    <row r="98" spans="1:19" s="28" customFormat="1" ht="11.25">
      <c r="A98" s="37"/>
      <c r="B98" s="33" t="e">
        <f>'Agenda V9a'!#REF!</f>
        <v>#REF!</v>
      </c>
      <c r="C98" s="4" t="e">
        <f>'Agenda V9a'!#REF!</f>
        <v>#REF!</v>
      </c>
      <c r="D98" s="4" t="e">
        <f>'Agenda V9a'!#REF!</f>
        <v>#REF!</v>
      </c>
      <c r="E98" s="28" t="e">
        <f>'Agenda V9a'!#REF!</f>
        <v>#REF!</v>
      </c>
      <c r="F98" s="28" t="e">
        <f>'Agenda V9a'!#REF!</f>
        <v>#REF!</v>
      </c>
      <c r="G98" s="28" t="e">
        <f>'Agenda V9a'!#REF!</f>
        <v>#REF!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 t="e">
        <f>(F98*0.5)/5+1</f>
        <v>#REF!</v>
      </c>
      <c r="S98" s="54"/>
    </row>
    <row r="99" spans="1:19" s="30" customFormat="1" ht="11.25">
      <c r="A99" s="36"/>
      <c r="B99" s="35"/>
      <c r="C99" s="36">
        <f>'Agenda V9a'!C110</f>
        <v>802.3</v>
      </c>
      <c r="D99" s="36" t="str">
        <f>'Agenda V9a'!D110</f>
        <v>CSMA/CD - (EFM Copper)</v>
      </c>
      <c r="S99" s="53"/>
    </row>
    <row r="100" spans="1:19" s="30" customFormat="1" ht="22.5">
      <c r="A100" s="36"/>
      <c r="B100" s="33" t="str">
        <f>'Agenda V9a'!H105</f>
        <v>Regency Boardroom</v>
      </c>
      <c r="C100" s="4" t="str">
        <f>'Agenda V9a'!C105</f>
        <v>802.0</v>
      </c>
      <c r="D100" s="4" t="str">
        <f>'Agenda V9a'!D105</f>
        <v>Executive Sub-Committees</v>
      </c>
      <c r="E100" s="28" t="str">
        <f>'Agenda V9a'!E105</f>
        <v>BR+SP</v>
      </c>
      <c r="F100" s="28">
        <f>'Agenda V9a'!G105</f>
        <v>12</v>
      </c>
      <c r="G100" s="28">
        <f>'Agenda V9a'!F105</f>
        <v>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>
        <f aca="true" t="shared" si="6" ref="R100:R105">(F100*0.5)/5+1</f>
        <v>2.2</v>
      </c>
      <c r="S100" s="53"/>
    </row>
    <row r="101" spans="2:18" ht="11.25">
      <c r="B101" s="33" t="e">
        <f>'Agenda V9a'!#REF!</f>
        <v>#REF!</v>
      </c>
      <c r="C101" s="4" t="e">
        <f>'Agenda V9a'!#REF!</f>
        <v>#REF!</v>
      </c>
      <c r="D101" s="4" t="e">
        <f>'Agenda V9a'!#REF!</f>
        <v>#REF!</v>
      </c>
      <c r="E101" s="28" t="e">
        <f>'Agenda V9a'!#REF!</f>
        <v>#REF!</v>
      </c>
      <c r="F101" s="28" t="e">
        <f>'Agenda V9a'!#REF!</f>
        <v>#REF!</v>
      </c>
      <c r="G101" s="28" t="e">
        <f>'Agenda V9a'!#REF!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e">
        <f>'Agenda V9a'!#REF!</f>
        <v>#REF!</v>
      </c>
      <c r="C102" s="4" t="e">
        <f>'Agenda V9a'!#REF!</f>
        <v>#REF!</v>
      </c>
      <c r="D102" s="4" t="e">
        <f>'Agenda V9a'!#REF!</f>
        <v>#REF!</v>
      </c>
      <c r="E102" s="28" t="e">
        <f>'Agenda V9a'!#REF!</f>
        <v>#REF!</v>
      </c>
      <c r="F102" s="28" t="e">
        <f>'Agenda V9a'!#REF!</f>
        <v>#REF!</v>
      </c>
      <c r="G102" s="28" t="e">
        <f>'Agenda V9a'!#REF!</f>
        <v>#REF!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 t="e">
        <f t="shared" si="6"/>
        <v>#REF!</v>
      </c>
    </row>
    <row r="103" spans="2:18" ht="22.5">
      <c r="B103" s="33" t="str">
        <f>'Agenda V9a'!H111</f>
        <v>Boardroom 1/2 (*Sher)</v>
      </c>
      <c r="C103" s="4">
        <f>'Agenda V9a'!C111</f>
        <v>802.3</v>
      </c>
      <c r="D103" s="4" t="str">
        <f>'Agenda V9a'!D111</f>
        <v>CSMA/CD - (DTE Power)</v>
      </c>
      <c r="E103" s="28" t="str">
        <f>'Agenda V9a'!E111</f>
        <v>BR</v>
      </c>
      <c r="F103" s="28">
        <f>'Agenda V9a'!G111</f>
        <v>25</v>
      </c>
      <c r="G103" s="28">
        <f>'Agenda V9a'!F111</f>
        <v>0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4.75</v>
      </c>
    </row>
    <row r="104" spans="2:18" ht="22.5">
      <c r="B104" s="33" t="str">
        <f>'Agenda V9a'!H108</f>
        <v>Poipu Ballroom 3 (*Sher)</v>
      </c>
      <c r="C104" s="4">
        <f>'Agenda V9a'!C108</f>
        <v>802.3</v>
      </c>
      <c r="D104" s="4" t="str">
        <f>'Agenda V9a'!D108</f>
        <v>CSMA/CD - (EFM EPON)</v>
      </c>
      <c r="E104" s="28" t="str">
        <f>'Agenda V9a'!E108</f>
        <v>SR+PD+HT+HM</v>
      </c>
      <c r="F104" s="28">
        <f>'Agenda V9a'!G108</f>
        <v>75</v>
      </c>
      <c r="G104" s="28">
        <f>'Agenda V9a'!F108</f>
        <v>0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8.5</v>
      </c>
    </row>
    <row r="105" spans="2:18" ht="22.5">
      <c r="B105" s="33" t="str">
        <f>'Agenda V9a'!H109</f>
        <v>Poipu Ballroom 1 (*Sher)</v>
      </c>
      <c r="C105" s="4">
        <f>'Agenda V9a'!C109</f>
        <v>802.3</v>
      </c>
      <c r="D105" s="4" t="str">
        <f>'Agenda V9a'!D109</f>
        <v>CSMA/CD - (EFM Fiber Optics)</v>
      </c>
      <c r="E105" s="28" t="str">
        <f>'Agenda V9a'!E109</f>
        <v>SR+PD+HT+HM</v>
      </c>
      <c r="F105" s="28">
        <f>'Agenda V9a'!G109</f>
        <v>50</v>
      </c>
      <c r="G105" s="28">
        <f>'Agenda V9a'!F109</f>
        <v>0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6</v>
      </c>
    </row>
    <row r="106" spans="2:18" ht="11.25">
      <c r="B106" s="33" t="e">
        <f>'Agenda V9a'!#REF!</f>
        <v>#REF!</v>
      </c>
      <c r="C106" s="4" t="e">
        <f>'Agenda V9a'!#REF!</f>
        <v>#REF!</v>
      </c>
      <c r="D106" s="4" t="e">
        <f>'Agenda V9a'!#REF!</f>
        <v>#REF!</v>
      </c>
      <c r="E106" s="28" t="e">
        <f>'Agenda V9a'!#REF!</f>
        <v>#REF!</v>
      </c>
      <c r="F106" s="28" t="e">
        <f>'Agenda V9a'!#REF!</f>
        <v>#REF!</v>
      </c>
      <c r="G106" s="28" t="e">
        <f>'Agenda V9a'!#REF!</f>
        <v>#REF!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 t="e">
        <f aca="true" t="shared" si="7" ref="R106:R111">(F106*0.75)/5+1</f>
        <v>#REF!</v>
      </c>
    </row>
    <row r="107" spans="2:18" ht="11.25">
      <c r="B107" s="33" t="e">
        <f>'Agenda V9a'!#REF!</f>
        <v>#REF!</v>
      </c>
      <c r="C107" s="4" t="e">
        <f>'Agenda V9a'!#REF!</f>
        <v>#REF!</v>
      </c>
      <c r="D107" s="4" t="e">
        <f>'Agenda V9a'!#REF!</f>
        <v>#REF!</v>
      </c>
      <c r="E107" s="28" t="e">
        <f>'Agenda V9a'!#REF!</f>
        <v>#REF!</v>
      </c>
      <c r="F107" s="28" t="e">
        <f>'Agenda V9a'!#REF!</f>
        <v>#REF!</v>
      </c>
      <c r="G107" s="28" t="e">
        <f>'Agenda V9a'!#REF!</f>
        <v>#REF!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 t="e">
        <f t="shared" si="7"/>
        <v>#REF!</v>
      </c>
    </row>
    <row r="108" spans="2:18" ht="11.25">
      <c r="B108" s="33" t="e">
        <f>'Agenda V9a'!#REF!</f>
        <v>#REF!</v>
      </c>
      <c r="C108" s="4" t="e">
        <f>'Agenda V9a'!#REF!</f>
        <v>#REF!</v>
      </c>
      <c r="D108" s="4" t="e">
        <f>'Agenda V9a'!#REF!</f>
        <v>#REF!</v>
      </c>
      <c r="E108" s="28" t="e">
        <f>'Agenda V9a'!#REF!</f>
        <v>#REF!</v>
      </c>
      <c r="F108" s="28" t="e">
        <f>'Agenda V9a'!#REF!</f>
        <v>#REF!</v>
      </c>
      <c r="G108" s="28" t="e">
        <f>'Agenda V9a'!#REF!</f>
        <v>#REF!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 t="e">
        <f t="shared" si="7"/>
        <v>#REF!</v>
      </c>
    </row>
    <row r="109" spans="2:18" ht="11.25">
      <c r="B109" s="33" t="str">
        <f>'Agenda V9a'!H115</f>
        <v>Kauai Ballroom 3</v>
      </c>
      <c r="C109" s="4">
        <f>'Agenda V9a'!C115</f>
        <v>802.17</v>
      </c>
      <c r="D109" s="4" t="str">
        <f>'Agenda V9a'!D115</f>
        <v>RPR #1</v>
      </c>
      <c r="E109" s="28" t="str">
        <f>'Agenda V9a'!E115</f>
        <v>SR+HT</v>
      </c>
      <c r="F109" s="28">
        <f>'Agenda V9a'!G115</f>
        <v>40</v>
      </c>
      <c r="G109" s="28">
        <f>'Agenda V9a'!F115</f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7</v>
      </c>
    </row>
    <row r="110" spans="2:18" ht="11.25">
      <c r="B110" s="33" t="str">
        <f>'Agenda V9a'!H116</f>
        <v>Kauai Ballroom 4</v>
      </c>
      <c r="C110" s="4">
        <f>'Agenda V9a'!C116</f>
        <v>802.17</v>
      </c>
      <c r="D110" s="4" t="str">
        <f>'Agenda V9a'!D116</f>
        <v>RPR #2</v>
      </c>
      <c r="E110" s="28" t="str">
        <f>'Agenda V9a'!E116</f>
        <v>SR+HT</v>
      </c>
      <c r="F110" s="28">
        <f>'Agenda V9a'!G116</f>
        <v>40</v>
      </c>
      <c r="G110" s="28">
        <f>'Agenda V9a'!F116</f>
        <v>0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7</v>
      </c>
    </row>
    <row r="111" spans="1:19" s="28" customFormat="1" ht="11.25">
      <c r="A111" s="37"/>
      <c r="B111" s="33" t="str">
        <f>'Agenda V9a'!H117</f>
        <v>Garden Isle 1</v>
      </c>
      <c r="C111" s="4">
        <f>'Agenda V9a'!C117</f>
        <v>802.17</v>
      </c>
      <c r="D111" s="4" t="str">
        <f>'Agenda V9a'!D117</f>
        <v>RPR #3</v>
      </c>
      <c r="E111" s="28" t="str">
        <f>'Agenda V9a'!E117</f>
        <v>BR</v>
      </c>
      <c r="F111" s="28">
        <f>'Agenda V9a'!G117</f>
        <v>16</v>
      </c>
      <c r="G111" s="28">
        <f>'Agenda V9a'!F117</f>
        <v>0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3.4</v>
      </c>
      <c r="S111" s="54"/>
    </row>
    <row r="112" spans="1:19" s="30" customFormat="1" ht="33.75">
      <c r="A112" s="36" t="s">
        <v>138</v>
      </c>
      <c r="B112" s="33" t="str">
        <f>'Agenda V9a'!H119</f>
        <v>Grand Ballroom 6/7</v>
      </c>
      <c r="C112" s="4">
        <f>'Agenda V9a'!C119</f>
        <v>802.15</v>
      </c>
      <c r="D112" s="4" t="str">
        <f>'Agenda V9a'!D119</f>
        <v>WPAN Full WG Mid-Session Plenary</v>
      </c>
      <c r="E112" s="28" t="str">
        <f>'Agenda V9a'!E119</f>
        <v>SR+HT+HM+PD</v>
      </c>
      <c r="F112" s="28">
        <f>'Agenda V9a'!G119</f>
        <v>150</v>
      </c>
      <c r="G112" s="28">
        <f>'Agenda V9a'!F119</f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16</v>
      </c>
      <c r="S112" s="53"/>
    </row>
    <row r="113" spans="1:18" ht="11.25">
      <c r="A113" s="4" t="s">
        <v>139</v>
      </c>
      <c r="B113" s="33" t="str">
        <f>'Agenda V9a'!H107</f>
        <v>Koloa (*Sher)</v>
      </c>
      <c r="C113" s="4">
        <f>'Agenda V9a'!C107</f>
        <v>802.3</v>
      </c>
      <c r="D113" s="4" t="str">
        <f>'Agenda V9a'!D107</f>
        <v>CSMA/CD - (EFM-OAM)</v>
      </c>
      <c r="E113" s="28" t="str">
        <f>'Agenda V9a'!E107</f>
        <v>SR+HT+HM</v>
      </c>
      <c r="F113" s="28">
        <f>'Agenda V9a'!G107</f>
        <v>50</v>
      </c>
      <c r="G113" s="28">
        <f>'Agenda V9a'!F107</f>
        <v>0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>
        <f>(F113*0.5)/5+1</f>
        <v>6</v>
      </c>
    </row>
    <row r="114" spans="1:19" s="111" customFormat="1" ht="11.25">
      <c r="A114" s="108" t="s">
        <v>139</v>
      </c>
      <c r="B114" s="109" t="e">
        <f>'Agenda V9a'!#REF!</f>
        <v>#REF!</v>
      </c>
      <c r="C114" s="110" t="e">
        <f>'Agenda V9a'!#REF!</f>
        <v>#REF!</v>
      </c>
      <c r="D114" s="108" t="e">
        <f>'Agenda V9a'!#REF!</f>
        <v>#REF!</v>
      </c>
      <c r="E114" s="111" t="e">
        <f>'Agenda V9a'!#REF!</f>
        <v>#REF!</v>
      </c>
      <c r="F114" s="111" t="e">
        <f>'Agenda V9a'!#REF!</f>
        <v>#REF!</v>
      </c>
      <c r="G114" s="111" t="e">
        <f>'Agenda V9a'!#REF!</f>
        <v>#REF!</v>
      </c>
      <c r="H114" s="111">
        <v>0</v>
      </c>
      <c r="I114" s="111">
        <v>1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2" t="e">
        <f>(F114*0.5)/5+1</f>
        <v>#REF!</v>
      </c>
      <c r="S114" s="113"/>
    </row>
    <row r="115" spans="2:18" ht="22.5">
      <c r="B115" s="33" t="str">
        <f>'Agenda V9a'!H130</f>
        <v>Grand Garden/Promenade</v>
      </c>
      <c r="C115" s="4">
        <f>'Agenda V9a'!C130</f>
        <v>802</v>
      </c>
      <c r="D115" s="4" t="str">
        <f>'Agenda V9a'!D130</f>
        <v>Social Reception</v>
      </c>
      <c r="E115" s="28" t="str">
        <f>'Agenda V9a'!E130</f>
        <v>REC</v>
      </c>
      <c r="F115" s="28">
        <v>800</v>
      </c>
      <c r="G115" s="28">
        <f>'Agenda V9a'!F130</f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53</v>
      </c>
      <c r="C116" s="66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#REF!</v>
      </c>
      <c r="S116" s="52"/>
    </row>
    <row r="117" spans="1:19" s="12" customFormat="1" ht="11.25">
      <c r="A117" s="5"/>
      <c r="B117" s="20"/>
      <c r="C117" s="66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2"/>
    </row>
    <row r="118" spans="1:19" s="25" customFormat="1" ht="11.25">
      <c r="A118" s="24" t="str">
        <f>'Agenda V9a'!A139</f>
        <v>Thurs</v>
      </c>
      <c r="B118" s="43">
        <f>'Agenda V9a'!A140</f>
        <v>37574</v>
      </c>
      <c r="C118" s="72"/>
      <c r="D118" s="24"/>
      <c r="R118" s="26"/>
      <c r="S118" s="56"/>
    </row>
    <row r="119" spans="1:19" s="28" customFormat="1" ht="11.25">
      <c r="A119" s="37"/>
      <c r="B119" s="33" t="str">
        <f>'Agenda V9a'!H139</f>
        <v>Garden Isle 2</v>
      </c>
      <c r="C119" s="4">
        <f>'Agenda V9a'!C139</f>
        <v>802.11</v>
      </c>
      <c r="D119" s="4" t="str">
        <f>'Agenda V9a'!D139</f>
        <v>WG Chair's Advisory Committee Meeting</v>
      </c>
      <c r="E119" s="28" t="str">
        <f>'Agenda V9a'!E139</f>
        <v>BR</v>
      </c>
      <c r="F119" s="28">
        <f>'Agenda V9a'!G139</f>
        <v>16</v>
      </c>
      <c r="G119" s="28">
        <f>'Agenda V9a'!F139</f>
        <v>0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3.4</v>
      </c>
      <c r="S119" s="54"/>
    </row>
    <row r="120" spans="1:19" s="29" customFormat="1" ht="11.25">
      <c r="A120" s="40"/>
      <c r="B120" s="34"/>
      <c r="C120" s="4" t="e">
        <f>'Agenda V9a'!#REF!</f>
        <v>#REF!</v>
      </c>
      <c r="D120" s="4" t="e">
        <f>'Agenda V9a'!#REF!</f>
        <v>#REF!</v>
      </c>
      <c r="R120" s="41"/>
      <c r="S120" s="55"/>
    </row>
    <row r="121" spans="1:19" s="30" customFormat="1" ht="11.25">
      <c r="A121" s="36"/>
      <c r="B121" s="35"/>
      <c r="C121" s="4" t="e">
        <f>'Agenda V9a'!#REF!</f>
        <v>#REF!</v>
      </c>
      <c r="D121" s="4" t="e">
        <f>'Agenda V9a'!#REF!</f>
        <v>#REF!</v>
      </c>
      <c r="R121" s="38"/>
      <c r="S121" s="53"/>
    </row>
    <row r="122" spans="1:19" s="29" customFormat="1" ht="11.25">
      <c r="A122" s="40"/>
      <c r="B122" s="33" t="str">
        <f>'Agenda V9a'!H140</f>
        <v>Garden Isle 3</v>
      </c>
      <c r="C122" s="4">
        <f>'Agenda V9a'!C140</f>
        <v>802.15</v>
      </c>
      <c r="D122" s="4" t="str">
        <f>'Agenda V9a'!D140</f>
        <v>Advisory Committee Meeting</v>
      </c>
      <c r="E122" s="28" t="str">
        <f>'Agenda V9a'!E140</f>
        <v>BR</v>
      </c>
      <c r="F122" s="28">
        <f>'Agenda V9a'!G140</f>
        <v>16</v>
      </c>
      <c r="G122" s="28">
        <f>'Agenda V9a'!F140</f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>
        <f>(F122*0.5)/5+1</f>
        <v>2.6</v>
      </c>
      <c r="S122" s="55"/>
    </row>
    <row r="123" spans="1:19" s="29" customFormat="1" ht="11.25">
      <c r="A123" s="40"/>
      <c r="B123" s="34"/>
      <c r="C123" s="4" t="str">
        <f>'Agenda V9a'!C155</f>
        <v>802.0</v>
      </c>
      <c r="D123" s="4" t="str">
        <f>'Agenda V9a'!D155</f>
        <v>Executive Sub-Committees</v>
      </c>
      <c r="E123" s="29" t="str">
        <f>'Agenda V9a'!E155</f>
        <v>BR+SP</v>
      </c>
      <c r="S123" s="55"/>
    </row>
    <row r="124" spans="1:19" s="30" customFormat="1" ht="11.25">
      <c r="A124" s="36"/>
      <c r="B124" s="35"/>
      <c r="C124" s="4" t="e">
        <f>'Agenda V9a'!#REF!</f>
        <v>#REF!</v>
      </c>
      <c r="D124" s="4" t="e">
        <f>'Agenda V9a'!#REF!</f>
        <v>#REF!</v>
      </c>
      <c r="E124" s="30" t="e">
        <f>'Agenda V9a'!#REF!</f>
        <v>#REF!</v>
      </c>
      <c r="R124" s="38"/>
      <c r="S124" s="53"/>
    </row>
    <row r="125" spans="1:18" ht="15" customHeight="1">
      <c r="A125" s="4" t="s">
        <v>139</v>
      </c>
      <c r="B125" s="18" t="str">
        <f>'Agenda V9a'!H156</f>
        <v>Lawai (*Sher)</v>
      </c>
      <c r="C125" s="4">
        <f>'Agenda V9a'!C156</f>
        <v>802.1</v>
      </c>
      <c r="D125" s="4" t="str">
        <f>'Agenda V9a'!D156</f>
        <v>HILI WG</v>
      </c>
      <c r="E125" s="3" t="str">
        <f>'Agenda V9a'!E156</f>
        <v>SR+HT+OH</v>
      </c>
      <c r="F125" s="3">
        <f>'Agenda V9a'!G156</f>
        <v>50</v>
      </c>
      <c r="G125" s="3">
        <f>'Agenda V9a'!F156</f>
        <v>0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6</v>
      </c>
    </row>
    <row r="126" spans="1:19" s="30" customFormat="1" ht="11.25">
      <c r="A126" s="36"/>
      <c r="B126" s="34" t="e">
        <f>'Agenda V9a'!#REF!</f>
        <v>#REF!</v>
      </c>
      <c r="C126" s="4" t="e">
        <f>'Agenda V9a'!#REF!</f>
        <v>#REF!</v>
      </c>
      <c r="D126" s="4" t="e">
        <f>'Agenda V9a'!#REF!</f>
        <v>#REF!</v>
      </c>
      <c r="E126" s="29" t="e">
        <f>'Agenda V9a'!#REF!</f>
        <v>#REF!</v>
      </c>
      <c r="F126" s="29" t="e">
        <f>'Agenda V9a'!#REF!</f>
        <v>#REF!</v>
      </c>
      <c r="G126" s="29" t="e">
        <f>'Agenda V9a'!#REF!</f>
        <v>#REF!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 t="e">
        <f>(F126*0.5)/5+1</f>
        <v>#REF!</v>
      </c>
      <c r="S126" s="53"/>
    </row>
    <row r="127" spans="2:18" ht="22.5">
      <c r="B127" s="18" t="str">
        <f>'Agenda V9a'!H141</f>
        <v>Boardroom 1/2 (*Sher)</v>
      </c>
      <c r="C127" s="4">
        <f>'Agenda V9a'!C141</f>
        <v>802.3</v>
      </c>
      <c r="D127" s="4" t="str">
        <f>'Agenda V9a'!D141</f>
        <v>CSMA/CD - (DTE Power)</v>
      </c>
      <c r="E127" s="3" t="str">
        <f>'Agenda V9a'!E141</f>
        <v>BR</v>
      </c>
      <c r="F127" s="3">
        <f>'Agenda V9a'!G141</f>
        <v>25</v>
      </c>
      <c r="G127" s="3">
        <f>'Agenda V9a'!F141</f>
        <v>0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4.75</v>
      </c>
    </row>
    <row r="128" spans="1:19" s="30" customFormat="1" ht="22.5">
      <c r="A128" s="36"/>
      <c r="B128" s="34" t="str">
        <f>'Agenda V9a'!H142</f>
        <v>Poipu Ballroom (*Sher)</v>
      </c>
      <c r="C128" s="4">
        <f>'Agenda V9a'!C142</f>
        <v>802.3</v>
      </c>
      <c r="D128" s="4" t="str">
        <f>'Agenda V9a'!D142</f>
        <v>EFM Closing Plenary</v>
      </c>
      <c r="E128" s="29" t="str">
        <f>'Agenda V9a'!E142</f>
        <v>SR+HM+PD+HT</v>
      </c>
      <c r="F128" s="29">
        <f>'Agenda V9a'!G142</f>
        <v>300</v>
      </c>
      <c r="G128" s="29">
        <f>'Agenda V9a'!F142</f>
        <v>0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31</v>
      </c>
      <c r="S128" s="53"/>
    </row>
    <row r="129" spans="2:18" ht="11.25">
      <c r="B129" s="33" t="str">
        <f>'Agenda V9a'!H143</f>
        <v>Grand Ballroom 3/4</v>
      </c>
      <c r="C129" s="4">
        <f>'Agenda V9a'!C143</f>
        <v>802.11</v>
      </c>
      <c r="D129" s="4" t="str">
        <f>'Agenda V9a'!D143</f>
        <v>TGE (QoS)</v>
      </c>
      <c r="E129" s="28" t="str">
        <f>'Agenda V9a'!E143</f>
        <v>SR+HT+HM+PD</v>
      </c>
      <c r="F129" s="28">
        <f>'Agenda V9a'!G143</f>
        <v>160</v>
      </c>
      <c r="G129" s="28">
        <f>'Agenda V9a'!F143</f>
        <v>0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25</v>
      </c>
    </row>
    <row r="130" spans="1:19" s="30" customFormat="1" ht="11.25">
      <c r="A130" s="40"/>
      <c r="B130" s="33" t="str">
        <f>'Agenda V9a'!H144</f>
        <v>Kauai Ballroom 3</v>
      </c>
      <c r="C130" s="4">
        <f>'Agenda V9a'!C144</f>
        <v>802.17</v>
      </c>
      <c r="D130" s="4" t="str">
        <f>'Agenda V9a'!D144</f>
        <v>RPR #1</v>
      </c>
      <c r="E130" s="28" t="str">
        <f>'Agenda V9a'!E144</f>
        <v>SR+HT</v>
      </c>
      <c r="F130" s="28">
        <f>'Agenda V9a'!G144</f>
        <v>40</v>
      </c>
      <c r="G130" s="28">
        <f>'Agenda V9a'!F144</f>
        <v>0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7</v>
      </c>
      <c r="S130" s="53"/>
    </row>
    <row r="131" spans="2:18" ht="11.25">
      <c r="B131" s="33" t="str">
        <f>'Agenda V9a'!H145</f>
        <v>Kauai Ballroom 4</v>
      </c>
      <c r="C131" s="4">
        <f>'Agenda V9a'!C145</f>
        <v>802.17</v>
      </c>
      <c r="D131" s="4" t="str">
        <f>'Agenda V9a'!D145</f>
        <v>RPR #2</v>
      </c>
      <c r="E131" s="28" t="str">
        <f>'Agenda V9a'!E145</f>
        <v>SR+HT</v>
      </c>
      <c r="F131" s="28">
        <f>'Agenda V9a'!G145</f>
        <v>40</v>
      </c>
      <c r="G131" s="28">
        <f>'Agenda V9a'!F145</f>
        <v>0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7</v>
      </c>
    </row>
    <row r="132" spans="1:19" s="28" customFormat="1" ht="11.25">
      <c r="A132" s="37"/>
      <c r="B132" s="33" t="str">
        <f>'Agenda V9a'!H146</f>
        <v>Garden Isle 1</v>
      </c>
      <c r="C132" s="37">
        <f>'Agenda V9a'!C146</f>
        <v>802.17</v>
      </c>
      <c r="D132" s="4" t="str">
        <f>'Agenda V9a'!D146</f>
        <v>RPR #3</v>
      </c>
      <c r="E132" s="3" t="str">
        <f>'Agenda V9a'!E146</f>
        <v>BR</v>
      </c>
      <c r="F132" s="3">
        <f>'Agenda V9a'!G146</f>
        <v>16</v>
      </c>
      <c r="G132" s="28">
        <f>'Agenda V9a'!F146</f>
        <v>0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3.4</v>
      </c>
      <c r="S132" s="54"/>
    </row>
    <row r="133" spans="1:19" s="116" customFormat="1" ht="11.25">
      <c r="A133" s="114"/>
      <c r="B133" s="115"/>
      <c r="C133" s="114"/>
      <c r="D133" s="114" t="e">
        <f>'Agenda V9a'!#REF!</f>
        <v>#REF!</v>
      </c>
      <c r="E133" s="116" t="e">
        <f>'Agenda V9a'!#REF!</f>
        <v>#REF!</v>
      </c>
      <c r="F133" s="116" t="e">
        <f>'Agenda V9a'!#REF!</f>
        <v>#REF!</v>
      </c>
      <c r="O133" s="116">
        <v>0</v>
      </c>
      <c r="P133" s="116">
        <v>1</v>
      </c>
      <c r="R133" s="117"/>
      <c r="S133" s="118"/>
    </row>
    <row r="134" spans="1:19" s="30" customFormat="1" ht="11.25">
      <c r="A134" s="36"/>
      <c r="B134" s="34" t="str">
        <f>'Agenda V9a'!H147</f>
        <v>Kuhio's</v>
      </c>
      <c r="C134" s="36">
        <f>'Agenda V9a'!C147</f>
        <v>802.11</v>
      </c>
      <c r="D134" s="36" t="str">
        <f>'Agenda V9a'!D147</f>
        <v>TGF </v>
      </c>
      <c r="E134" s="29" t="str">
        <f>'Agenda V9a'!E147</f>
        <v>SR+HT</v>
      </c>
      <c r="F134" s="29">
        <f>'Agenda V9a'!G147</f>
        <v>40</v>
      </c>
      <c r="G134" s="29">
        <f>'Agenda V9a'!F147</f>
        <v>0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>
        <f t="shared" si="9"/>
        <v>7</v>
      </c>
      <c r="S134" s="53"/>
    </row>
    <row r="135" spans="1:18" ht="22.5">
      <c r="A135" s="4" t="s">
        <v>137</v>
      </c>
      <c r="B135" s="18" t="str">
        <f>'Agenda V9a'!H148</f>
        <v>Grand Ballroom 2</v>
      </c>
      <c r="C135" s="4">
        <f>'Agenda V9a'!C148</f>
        <v>802.11</v>
      </c>
      <c r="D135" s="4" t="str">
        <f>'Agenda V9a'!D148</f>
        <v>TGG</v>
      </c>
      <c r="E135" s="3" t="str">
        <f>'Agenda V9a'!E148</f>
        <v>SR+HT+HM+PD</v>
      </c>
      <c r="F135" s="3">
        <f>'Agenda V9a'!G148</f>
        <v>240</v>
      </c>
      <c r="G135" s="3">
        <f>'Agenda V9a'!F148</f>
        <v>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37</v>
      </c>
    </row>
    <row r="136" spans="1:19" s="29" customFormat="1" ht="11.25">
      <c r="A136" s="40" t="s">
        <v>139</v>
      </c>
      <c r="B136" s="34" t="str">
        <f>'Agenda V9a'!H149</f>
        <v>Grand Ballroom 7</v>
      </c>
      <c r="C136" s="4">
        <f>'Agenda V9a'!C149</f>
        <v>802.15</v>
      </c>
      <c r="D136" s="4" t="str">
        <f>'Agenda V9a'!D149</f>
        <v>SG3a</v>
      </c>
      <c r="E136" s="29" t="str">
        <f>'Agenda V9a'!E149</f>
        <v>SR+HT+HM+PD</v>
      </c>
      <c r="F136" s="29">
        <f>'Agenda V9a'!G149</f>
        <v>75</v>
      </c>
      <c r="G136" s="29">
        <f>'Agenda V9a'!F149</f>
        <v>0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>
        <f aca="true" t="shared" si="10" ref="R136:R145">(F136*0.5)/5+1</f>
        <v>8.5</v>
      </c>
      <c r="S136" s="55"/>
    </row>
    <row r="137" spans="2:18" ht="11.25">
      <c r="B137" s="33" t="str">
        <f>'Agenda V9a'!H150</f>
        <v>Grand Ballroom 6</v>
      </c>
      <c r="C137" s="4">
        <f>'Agenda V9a'!C150</f>
        <v>802.15</v>
      </c>
      <c r="D137" s="4" t="str">
        <f>'Agenda V9a'!D150</f>
        <v>TG2</v>
      </c>
      <c r="E137" s="28" t="str">
        <f>'Agenda V9a'!E150</f>
        <v>SR+HT</v>
      </c>
      <c r="F137" s="28">
        <f>'Agenda V9a'!G150</f>
        <v>60</v>
      </c>
      <c r="G137" s="28">
        <f>'Agenda V9a'!F150</f>
        <v>0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7</v>
      </c>
    </row>
    <row r="138" spans="1:19" s="30" customFormat="1" ht="11.25">
      <c r="A138" s="36"/>
      <c r="B138" s="33" t="str">
        <f>'Agenda V9a'!H160</f>
        <v>Kauai Ballroom 1</v>
      </c>
      <c r="C138" s="4">
        <f>'Agenda V9a'!C160</f>
        <v>802.15</v>
      </c>
      <c r="D138" s="4" t="str">
        <f>'Agenda V9a'!D160</f>
        <v>TG3</v>
      </c>
      <c r="E138" s="28" t="str">
        <f>'Agenda V9a'!E160</f>
        <v>SR+HT</v>
      </c>
      <c r="F138" s="28">
        <f>'Agenda V9a'!G160</f>
        <v>40</v>
      </c>
      <c r="G138" s="28">
        <f>'Agenda V9a'!F160</f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5</v>
      </c>
      <c r="S138" s="53"/>
    </row>
    <row r="139" spans="2:18" ht="11.25">
      <c r="B139" s="33" t="str">
        <f>'Agenda V9a'!H151</f>
        <v>Garden Isle 3</v>
      </c>
      <c r="C139" s="4">
        <f>'Agenda V9a'!C151</f>
        <v>802.15</v>
      </c>
      <c r="D139" s="4" t="str">
        <f>'Agenda V9a'!D151</f>
        <v>TG4</v>
      </c>
      <c r="E139" s="28" t="str">
        <f>'Agenda V9a'!E151</f>
        <v>BR</v>
      </c>
      <c r="F139" s="28">
        <f>'Agenda V9a'!G151</f>
        <v>16</v>
      </c>
      <c r="G139" s="28">
        <f>'Agenda V9a'!F151</f>
        <v>0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2.6</v>
      </c>
    </row>
    <row r="140" spans="1:19" s="28" customFormat="1" ht="11.25">
      <c r="A140" s="37"/>
      <c r="B140" s="33" t="e">
        <f>'Agenda V9a'!#REF!</f>
        <v>#REF!</v>
      </c>
      <c r="C140" s="4" t="e">
        <f>'Agenda V9a'!#REF!</f>
        <v>#REF!</v>
      </c>
      <c r="D140" s="4" t="e">
        <f>'Agenda V9a'!#REF!</f>
        <v>#REF!</v>
      </c>
      <c r="E140" s="28" t="e">
        <f>'Agenda V9a'!#REF!</f>
        <v>#REF!</v>
      </c>
      <c r="F140" s="28" t="e">
        <f>'Agenda V9a'!#REF!</f>
        <v>#REF!</v>
      </c>
      <c r="G140" s="28" t="e">
        <f>'Agenda V9a'!#REF!</f>
        <v>#REF!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 t="e">
        <f>(F140*0.75)/5+1</f>
        <v>#REF!</v>
      </c>
      <c r="S140" s="54"/>
    </row>
    <row r="141" spans="1:19" s="30" customFormat="1" ht="11.25">
      <c r="A141" s="36"/>
      <c r="B141" s="34"/>
      <c r="C141" s="36">
        <f>'Agenda V9a'!C166</f>
        <v>802.11</v>
      </c>
      <c r="D141" s="36" t="str">
        <f>'Agenda V9a'!D166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3"/>
    </row>
    <row r="142" spans="2:18" ht="11.25">
      <c r="B142" s="18" t="e">
        <f>'Agenda V9a'!#REF!</f>
        <v>#REF!</v>
      </c>
      <c r="C142" s="4" t="e">
        <f>'Agenda V9a'!#REF!</f>
        <v>#REF!</v>
      </c>
      <c r="D142" s="4" t="e">
        <f>'Agenda V9a'!#REF!</f>
        <v>#REF!</v>
      </c>
      <c r="E142" s="3" t="e">
        <f>'Agenda V9a'!#REF!</f>
        <v>#REF!</v>
      </c>
      <c r="F142" s="3" t="e">
        <f>'Agenda V9a'!#REF!</f>
        <v>#REF!</v>
      </c>
      <c r="G142" s="3" t="e">
        <f>'Agenda V9a'!#REF!</f>
        <v>#REF!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 t="e">
        <f>(F142*0.75)/5+1</f>
        <v>#REF!</v>
      </c>
    </row>
    <row r="143" spans="2:18" ht="11.25">
      <c r="B143" s="18" t="str">
        <f>'Agenda V9a'!H159</f>
        <v>Grand Ballroom 5</v>
      </c>
      <c r="C143" s="4">
        <f>'Agenda V9a'!C159</f>
        <v>802.11</v>
      </c>
      <c r="D143" s="4" t="str">
        <f>'Agenda V9a'!D159</f>
        <v>TGI (SEC)</v>
      </c>
      <c r="E143" s="3" t="str">
        <f>'Agenda V9a'!E159</f>
        <v>SR+HT+HM+PD</v>
      </c>
      <c r="F143" s="3">
        <f>'Agenda V9a'!G159</f>
        <v>75</v>
      </c>
      <c r="G143" s="3">
        <f>'Agenda V9a'!F159</f>
        <v>0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12.25</v>
      </c>
    </row>
    <row r="144" spans="1:19" s="111" customFormat="1" ht="11.25">
      <c r="A144" s="108"/>
      <c r="B144" s="109" t="e">
        <f>'Agenda V9a'!#REF!</f>
        <v>#REF!</v>
      </c>
      <c r="C144" s="108" t="e">
        <f>'Agenda V9a'!#REF!</f>
        <v>#REF!</v>
      </c>
      <c r="D144" s="108" t="e">
        <f>'Agenda V9a'!#REF!</f>
        <v>#REF!</v>
      </c>
      <c r="E144" s="111" t="e">
        <f>'Agenda V9a'!#REF!</f>
        <v>#REF!</v>
      </c>
      <c r="F144" s="111" t="e">
        <f>'Agenda V9a'!#REF!</f>
        <v>#REF!</v>
      </c>
      <c r="G144" s="111" t="e">
        <f>'Agenda V9a'!#REF!</f>
        <v>#REF!</v>
      </c>
      <c r="H144" s="111">
        <v>0</v>
      </c>
      <c r="I144" s="111">
        <v>1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2" t="e">
        <f>(F144*0.5)/5+1</f>
        <v>#REF!</v>
      </c>
      <c r="S144" s="113"/>
    </row>
    <row r="145" spans="1:19" s="30" customFormat="1" ht="33.75">
      <c r="A145" s="36" t="s">
        <v>138</v>
      </c>
      <c r="B145" s="34" t="str">
        <f>'Agenda V9a'!H162</f>
        <v>Poipu Ballroom (*Sher)</v>
      </c>
      <c r="C145" s="4">
        <f>'Agenda V9a'!C162</f>
        <v>802.3</v>
      </c>
      <c r="D145" s="4" t="str">
        <f>'Agenda V9a'!D162</f>
        <v>CSMA/CD WG Closing Plenary</v>
      </c>
      <c r="E145" s="29" t="str">
        <f>'Agenda V9a'!E162</f>
        <v>SR+HM+PD+HT</v>
      </c>
      <c r="F145" s="29">
        <f>'Agenda V9a'!G162</f>
        <v>300</v>
      </c>
      <c r="G145" s="29">
        <f>'Agenda V9a'!F162</f>
        <v>0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31</v>
      </c>
      <c r="S145" s="53"/>
    </row>
    <row r="146" spans="1:18" ht="33.75">
      <c r="A146" s="4" t="s">
        <v>138</v>
      </c>
      <c r="B146" s="33" t="str">
        <f>'Agenda V9a'!H164</f>
        <v>Kauai Ballroom 3/4</v>
      </c>
      <c r="C146" s="4">
        <f>'Agenda V9a'!C164</f>
        <v>802.17</v>
      </c>
      <c r="D146" s="4" t="str">
        <f>'Agenda V9a'!D164</f>
        <v>RPR Closing Plenary</v>
      </c>
      <c r="E146" s="28" t="str">
        <f>'Agenda V9a'!E164</f>
        <v>SR+HT+HM+PD</v>
      </c>
      <c r="F146" s="28">
        <f>'Agenda V9a'!G164</f>
        <v>80</v>
      </c>
      <c r="G146" s="28">
        <f>'Agenda V9a'!F164</f>
        <v>0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13</v>
      </c>
    </row>
    <row r="147" spans="1:18" ht="11.25">
      <c r="A147" s="36" t="s">
        <v>139</v>
      </c>
      <c r="B147" s="33" t="str">
        <f>'Agenda V9a'!H163</f>
        <v>Grand Ballroom 1</v>
      </c>
      <c r="C147" s="4">
        <f>'Agenda V9a'!C163</f>
        <v>802.11</v>
      </c>
      <c r="D147" s="4" t="str">
        <f>'Agenda V9a'!D163</f>
        <v>TGH</v>
      </c>
      <c r="E147" s="28" t="str">
        <f>'Agenda V9a'!E163</f>
        <v>SR+HT+HM+PD</v>
      </c>
      <c r="F147" s="28">
        <f>'Agenda V9a'!G163</f>
        <v>75</v>
      </c>
      <c r="G147" s="28">
        <f>'Agenda V9a'!F163</f>
        <v>0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12.25</v>
      </c>
    </row>
    <row r="148" spans="1:19" s="12" customFormat="1" ht="11.25">
      <c r="A148" s="5"/>
      <c r="B148" s="20" t="s">
        <v>53</v>
      </c>
      <c r="C148" s="66"/>
      <c r="D148" s="5"/>
      <c r="F148" s="12" t="e">
        <f>SUM(F119:F147)-F146-F145</f>
        <v>#REF!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#REF!</v>
      </c>
      <c r="S148" s="52"/>
    </row>
    <row r="149" spans="1:19" s="12" customFormat="1" ht="11.25">
      <c r="A149" s="5"/>
      <c r="B149" s="20"/>
      <c r="C149" s="66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2"/>
    </row>
    <row r="150" spans="1:19" s="2" customFormat="1" ht="11.25">
      <c r="A150" s="1" t="str">
        <f>'Agenda V9a'!A170</f>
        <v>Fri</v>
      </c>
      <c r="B150" s="23">
        <f>'Agenda V9a'!A171</f>
        <v>37575</v>
      </c>
      <c r="C150" s="72"/>
      <c r="D150" s="1"/>
      <c r="R150" s="10"/>
      <c r="S150" s="48"/>
    </row>
    <row r="151" spans="1:19" s="28" customFormat="1" ht="11.25">
      <c r="A151" s="37"/>
      <c r="B151" s="33" t="e">
        <f>'Agenda V9a'!#REF!</f>
        <v>#REF!</v>
      </c>
      <c r="C151" s="4" t="e">
        <f>'Agenda V9a'!#REF!</f>
        <v>#REF!</v>
      </c>
      <c r="D151" s="4" t="e">
        <f>'Agenda V9a'!#REF!</f>
        <v>#REF!</v>
      </c>
      <c r="E151" s="28" t="e">
        <f>'Agenda V9a'!#REF!</f>
        <v>#REF!</v>
      </c>
      <c r="F151" s="28" t="e">
        <f>'Agenda V9a'!#REF!</f>
        <v>#REF!</v>
      </c>
      <c r="G151" s="28" t="e">
        <f>'Agenda V9a'!#REF!</f>
        <v>#REF!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 t="e">
        <f>(F151*0.75)/5+1</f>
        <v>#REF!</v>
      </c>
      <c r="S151" s="54"/>
    </row>
    <row r="152" spans="1:19" s="30" customFormat="1" ht="11.25">
      <c r="A152" s="36"/>
      <c r="B152" s="35"/>
      <c r="C152" s="36">
        <f>'Agenda V9a'!C172</f>
        <v>802.16</v>
      </c>
      <c r="D152" s="36" t="str">
        <f>'Agenda V9a'!D172</f>
        <v>WirelessMAN Editor's Meeting</v>
      </c>
      <c r="R152" s="38"/>
      <c r="S152" s="53"/>
    </row>
    <row r="153" spans="2:18" ht="11.25">
      <c r="B153" s="18" t="e">
        <f>'Agenda V9a'!#REF!</f>
        <v>#REF!</v>
      </c>
      <c r="C153" s="4" t="e">
        <f>'Agenda V9a'!#REF!</f>
        <v>#REF!</v>
      </c>
      <c r="D153" s="4" t="e">
        <f>'Agenda V9a'!#REF!</f>
        <v>#REF!</v>
      </c>
      <c r="E153" s="3" t="e">
        <f>'Agenda V9a'!#REF!</f>
        <v>#REF!</v>
      </c>
      <c r="F153" s="3" t="e">
        <f>'Agenda V9a'!#REF!</f>
        <v>#REF!</v>
      </c>
      <c r="G153" s="3" t="e">
        <f>'Agenda V9a'!#REF!</f>
        <v>#REF!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 t="e">
        <f>(F153*0.75)/5+1</f>
        <v>#REF!</v>
      </c>
    </row>
    <row r="154" spans="1:18" ht="11.25">
      <c r="A154" s="4" t="s">
        <v>113</v>
      </c>
      <c r="B154" s="18" t="str">
        <f>'Agenda V9a'!H172</f>
        <v>Kauai Ballroom 2</v>
      </c>
      <c r="C154" s="4" t="e">
        <f>'Agenda V9a'!#REF!</f>
        <v>#REF!</v>
      </c>
      <c r="D154" s="4" t="e">
        <f>'Agenda V9a'!#REF!</f>
        <v>#REF!</v>
      </c>
      <c r="E154" s="3" t="e">
        <f>'Agenda V9a'!#REF!</f>
        <v>#REF!</v>
      </c>
      <c r="F154" s="3" t="e">
        <f>'Agenda V9a'!#REF!</f>
        <v>#REF!</v>
      </c>
      <c r="G154" s="3" t="e">
        <f>'Agenda V9a'!#REF!</f>
        <v>#REF!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 t="e">
        <f>(F154*0.75)/5+1</f>
        <v>#REF!</v>
      </c>
    </row>
    <row r="155" spans="1:18" ht="11.25">
      <c r="A155" s="3"/>
      <c r="B155" s="18" t="e">
        <f>'Agenda V9a'!#REF!</f>
        <v>#REF!</v>
      </c>
      <c r="C155" s="4" t="e">
        <f>'Agenda V9a'!#REF!</f>
        <v>#REF!</v>
      </c>
      <c r="D155" s="4" t="e">
        <f>'Agenda V9a'!#REF!</f>
        <v>#REF!</v>
      </c>
      <c r="E155" s="3" t="e">
        <f>'Agenda V9a'!#REF!</f>
        <v>#REF!</v>
      </c>
      <c r="F155" s="3" t="e">
        <f>'Agenda V9a'!#REF!</f>
        <v>#REF!</v>
      </c>
      <c r="G155" s="3" t="e">
        <f>'Agenda V9a'!#REF!</f>
        <v>#REF!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 t="e">
        <f>(F155*0.5)/5+1</f>
        <v>#REF!</v>
      </c>
    </row>
    <row r="156" spans="2:19" s="30" customFormat="1" ht="11.25">
      <c r="B156" s="35" t="e">
        <f>'Agenda V9a'!#REF!</f>
        <v>#REF!</v>
      </c>
      <c r="C156" s="119" t="e">
        <f>'Agenda V9a'!#REF!</f>
        <v>#REF!</v>
      </c>
      <c r="D156" s="119" t="e">
        <f>'Agenda V9a'!#REF!</f>
        <v>#REF!</v>
      </c>
      <c r="E156" s="120" t="e">
        <f>'Agenda V9a'!#REF!</f>
        <v>#REF!</v>
      </c>
      <c r="F156" s="30" t="e">
        <f>'Agenda V9a'!#REF!</f>
        <v>#REF!</v>
      </c>
      <c r="G156" s="30" t="e">
        <f>'Agenda V9a'!#REF!</f>
        <v>#REF!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 t="e">
        <f>(F156*0.5)/5+1</f>
        <v>#REF!</v>
      </c>
      <c r="S156" s="53"/>
    </row>
    <row r="157" spans="1:19" s="30" customFormat="1" ht="11.25">
      <c r="A157" s="36"/>
      <c r="B157" s="35" t="str">
        <f>'Agenda V9a'!H174</f>
        <v>Grand Ballroom 1/7</v>
      </c>
      <c r="C157" s="36" t="str">
        <f>'Agenda V9a'!C174</f>
        <v>802.0</v>
      </c>
      <c r="D157" s="36" t="str">
        <f>'Agenda V9a'!D174</f>
        <v>Executive Committee</v>
      </c>
      <c r="E157" s="30" t="str">
        <f>'Agenda V9a'!E174</f>
        <v>*18US+70TH+OH</v>
      </c>
      <c r="F157" s="30">
        <f>'Agenda V9a'!G174</f>
        <v>88</v>
      </c>
      <c r="G157" s="30">
        <f>'Agenda V9a'!F174</f>
        <v>0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>
        <f>(F157*0.5)/5+1</f>
        <v>9.8</v>
      </c>
      <c r="S157" s="53"/>
    </row>
    <row r="158" spans="1:19" s="12" customFormat="1" ht="11.25">
      <c r="A158" s="5"/>
      <c r="B158" s="20" t="s">
        <v>53</v>
      </c>
      <c r="C158" s="66"/>
      <c r="D158" s="5"/>
      <c r="F158" s="12" t="e">
        <f>SUM(F151:F157)</f>
        <v>#REF!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 t="e">
        <f t="shared" si="12"/>
        <v>#REF!</v>
      </c>
      <c r="S158" s="52"/>
    </row>
    <row r="159" spans="1:19" s="12" customFormat="1" ht="11.25">
      <c r="A159" s="5"/>
      <c r="B159" s="20"/>
      <c r="C159" s="66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2"/>
    </row>
    <row r="160" spans="2:4" ht="22.5">
      <c r="B160" s="20" t="s">
        <v>54</v>
      </c>
      <c r="C160" s="66"/>
      <c r="D160" s="31">
        <f>SUM(S17:S159)</f>
        <v>0</v>
      </c>
    </row>
    <row r="161" spans="2:4" ht="22.5">
      <c r="B161" s="20" t="s">
        <v>55</v>
      </c>
      <c r="C161" s="66"/>
      <c r="D161" s="31">
        <f>0.19*D160</f>
        <v>0</v>
      </c>
    </row>
    <row r="162" spans="2:4" ht="15">
      <c r="B162" s="20" t="s">
        <v>62</v>
      </c>
      <c r="C162" s="66"/>
      <c r="D162" s="31">
        <f>0.25*(-D160)</f>
        <v>0</v>
      </c>
    </row>
    <row r="163" spans="2:4" ht="15">
      <c r="B163" s="20" t="s">
        <v>16</v>
      </c>
      <c r="C163" s="66"/>
      <c r="D163" s="31">
        <f>0.06*(D162+D161+D160)</f>
        <v>0</v>
      </c>
    </row>
    <row r="164" spans="2:8" ht="22.5">
      <c r="B164" s="20" t="s">
        <v>56</v>
      </c>
      <c r="C164" s="66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2002-10-22T23:12:41Z</cp:lastPrinted>
  <dcterms:created xsi:type="dcterms:W3CDTF">2001-01-15T22:45:20Z</dcterms:created>
  <dcterms:modified xsi:type="dcterms:W3CDTF">2002-10-23T04:20:17Z</dcterms:modified>
  <cp:category/>
  <cp:version/>
  <cp:contentType/>
  <cp:contentStatus/>
</cp:coreProperties>
</file>